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60" yWindow="-15" windowWidth="15045" windowHeight="12825" tabRatio="967" activeTab="1"/>
  </bookViews>
  <sheets>
    <sheet name="0 - SKUPNA REKAPITULACIJA" sheetId="11" r:id="rId1"/>
    <sheet name="A.1 - MONM" sheetId="13" r:id="rId2"/>
  </sheets>
  <definedNames>
    <definedName name="_xlnm.Print_Area" localSheetId="0">'0 - SKUPNA REKAPITULACIJA'!$A$1:$I$20</definedName>
    <definedName name="_xlnm.Print_Area" localSheetId="1">'A.1 - MONM'!$A$1:$H$146</definedName>
    <definedName name="Print_Area_MI">#REF!</definedName>
    <definedName name="wdw">#REF!</definedName>
  </definedNames>
  <calcPr calcId="171027"/>
</workbook>
</file>

<file path=xl/calcChain.xml><?xml version="1.0" encoding="utf-8"?>
<calcChain xmlns="http://schemas.openxmlformats.org/spreadsheetml/2006/main">
  <c r="H54" i="13" l="1"/>
  <c r="H56" i="13"/>
  <c r="H58" i="13"/>
  <c r="H60" i="13"/>
  <c r="H62" i="13"/>
  <c r="H132" i="13" l="1"/>
  <c r="H130" i="13"/>
  <c r="H128" i="13"/>
  <c r="H126" i="13"/>
  <c r="H124" i="13"/>
  <c r="H122" i="13"/>
  <c r="H120" i="13"/>
  <c r="E118" i="13"/>
  <c r="H118" i="13" s="1"/>
  <c r="H116" i="13"/>
  <c r="H114" i="13"/>
  <c r="H112" i="13"/>
  <c r="H110" i="13"/>
  <c r="H108" i="13"/>
  <c r="H95" i="13"/>
  <c r="H143" i="13" l="1"/>
  <c r="H97" i="13"/>
  <c r="H99" i="13"/>
  <c r="H91" i="13"/>
  <c r="H87" i="13"/>
  <c r="H73" i="13"/>
  <c r="H141" i="13" l="1"/>
  <c r="H101" i="13"/>
  <c r="H93" i="13"/>
  <c r="H89" i="13"/>
  <c r="H85" i="13"/>
  <c r="H83" i="13"/>
  <c r="H81" i="13"/>
  <c r="H79" i="13"/>
  <c r="H77" i="13"/>
  <c r="H75" i="13"/>
  <c r="H71" i="13"/>
  <c r="H134" i="13" l="1"/>
  <c r="H145" i="13"/>
  <c r="H64" i="13"/>
  <c r="E9" i="13" s="1"/>
  <c r="E21" i="13" l="1"/>
  <c r="E19" i="13"/>
  <c r="E23" i="13" l="1"/>
  <c r="E25" i="13" s="1"/>
  <c r="G7" i="11" s="1"/>
  <c r="F27" i="13" l="1"/>
  <c r="E29" i="13" s="1"/>
  <c r="G10" i="11"/>
  <c r="G12" i="11" l="1"/>
  <c r="G14" i="11" s="1"/>
</calcChain>
</file>

<file path=xl/sharedStrings.xml><?xml version="1.0" encoding="utf-8"?>
<sst xmlns="http://schemas.openxmlformats.org/spreadsheetml/2006/main" count="207" uniqueCount="116">
  <si>
    <r>
      <rPr>
        <sz val="10"/>
        <rFont val="Symbol"/>
        <family val="1"/>
        <charset val="2"/>
      </rPr>
      <t>·</t>
    </r>
    <r>
      <rPr>
        <sz val="10"/>
        <rFont val="Arial"/>
        <family val="2"/>
        <charset val="238"/>
      </rPr>
      <t>Upoštevati je potrebno vso veljavno zakonodajo, tehnične specifikacije (izdane s strani Direkcije RS za ceste), splošne tehnične pogoje (izdane s strani skupnosti za ceste 1989 + dopolnitve od 1989 dalje - pripravili DARS, DDC, ZAG).</t>
    </r>
  </si>
  <si>
    <t>SKUPAJ z DDV:</t>
  </si>
  <si>
    <t>DDV 22%</t>
  </si>
  <si>
    <t>SKUPAJ:</t>
  </si>
  <si>
    <t>Nepredvidena dela*</t>
  </si>
  <si>
    <t>TUJE STORITVE</t>
  </si>
  <si>
    <t>7.</t>
  </si>
  <si>
    <t>PROMETNA OPREMA</t>
  </si>
  <si>
    <t>6.</t>
  </si>
  <si>
    <t>-</t>
  </si>
  <si>
    <t>PREDDELA</t>
  </si>
  <si>
    <t>1.</t>
  </si>
  <si>
    <t>Načrt:</t>
  </si>
  <si>
    <t>Projekt:</t>
  </si>
  <si>
    <t>Skupaj:</t>
  </si>
  <si>
    <t>kos</t>
  </si>
  <si>
    <r>
      <t>m</t>
    </r>
    <r>
      <rPr>
        <vertAlign val="superscript"/>
        <sz val="10"/>
        <rFont val="Arial"/>
        <family val="2"/>
        <charset val="238"/>
      </rPr>
      <t>1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</si>
  <si>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</si>
  <si>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Odstranitev prometne signalizacije in opreme</t>
  </si>
  <si>
    <t>1.2.2</t>
  </si>
  <si>
    <t>cena za enoto</t>
  </si>
  <si>
    <t>postavke</t>
  </si>
  <si>
    <t>količina x cena</t>
  </si>
  <si>
    <t>projektantska</t>
  </si>
  <si>
    <t>enota</t>
  </si>
  <si>
    <t>količina</t>
  </si>
  <si>
    <t>opomba</t>
  </si>
  <si>
    <t>opis</t>
  </si>
  <si>
    <t>oznaka</t>
  </si>
  <si>
    <t>0002</t>
  </si>
  <si>
    <t>OZNAČBE NA VOZIŠČU</t>
  </si>
  <si>
    <t>6.2</t>
  </si>
  <si>
    <t>POKONČNA OPREMA CEST</t>
  </si>
  <si>
    <t>6.1</t>
  </si>
  <si>
    <t>Izdelava projektne dokumentacije za projekt izvedenih del</t>
  </si>
  <si>
    <t>ur</t>
  </si>
  <si>
    <t>Cena urne postavke po priporočilih IZS za pooblaščenega inženirja, vključen je potovalni čas, delo v pisarni in delo na terenu</t>
  </si>
  <si>
    <t>Projektantski nadzor</t>
  </si>
  <si>
    <t>PRESKUSI, NADZOR IN TEHNIČNA DOKUMENTACIJA</t>
  </si>
  <si>
    <t>7.9</t>
  </si>
  <si>
    <t>*Nepredvidena dela, v kolikor so upravičena in z vpisom odgovornega nadzornika, v višini do 5% skupne vrednosti del.</t>
  </si>
  <si>
    <r>
      <rPr>
        <sz val="10"/>
        <rFont val="Symbol"/>
        <family val="1"/>
        <charset val="2"/>
      </rPr>
      <t>·</t>
    </r>
    <r>
      <rPr>
        <sz val="10"/>
        <color theme="1"/>
        <rFont val="Arial"/>
        <family val="2"/>
        <charset val="238"/>
      </rPr>
      <t>Če ni s pogodbo ali tehničnimi pogoji določeno drugače, morajo biti v enotnih cenah vključeni vsi stroški za izvedbo posameznega dela (nabava materiala, stroški dela, preiskav, … ter vsi preostali stroški, ki niso posebej predvideni v posameznih postavkah ponudbenega oz. pogodbenega predračuna in so potrebni za izvedbo posameznih del)</t>
    </r>
  </si>
  <si>
    <t>1. PREDDELA</t>
  </si>
  <si>
    <t>2.  ZEMELJSKA DELA</t>
  </si>
  <si>
    <t>3. VOZIŠČNE KONSTRUKCIJE</t>
  </si>
  <si>
    <t>4. ODVODNJAVANJE</t>
  </si>
  <si>
    <t>6. PROMETNA OPREMA</t>
  </si>
  <si>
    <t>7. TUJE STORITVE</t>
  </si>
  <si>
    <t>SKUPNA REKAPITULACIJA</t>
  </si>
  <si>
    <t>Odstranitev prometnega znaka s stranico/premerom 600 mm</t>
  </si>
  <si>
    <t>Odstranitev prometnega znaka s stranico/premerom nad 1200 mm</t>
  </si>
  <si>
    <t>N12</t>
  </si>
  <si>
    <t>Izdelava temelja iz cementnega betona C 12/15, globine 80 cm, premera 30 cm</t>
  </si>
  <si>
    <t>Dobava in vgraditev stebrička za prometni znak iz vroče cinkane jeklene cevi s premerom 64 mm, dolge 3500 mm</t>
  </si>
  <si>
    <r>
      <t>Dobava in pritrditev prometnega znaka, podloga iz aluminijaste pločevine, znak z RUMENO barvo, s svetlobno odbojnimi lastnosti RA2, velikost od 0,21 do 0,40 m</t>
    </r>
    <r>
      <rPr>
        <vertAlign val="superscript"/>
        <sz val="10"/>
        <color theme="1"/>
        <rFont val="Arial"/>
        <family val="2"/>
        <charset val="238"/>
      </rPr>
      <t>2</t>
    </r>
  </si>
  <si>
    <t>Izdelava tankoslojne vzdolžne označbe na vozišču z enokomponentno belo barvo, vključno 250 g/m2 posipa z drobci / kroglicami stekla, strojno, debelina plasti suhe snovi 250 mm, širina črte 10 cm</t>
  </si>
  <si>
    <r>
      <t>Izdelava tankoslojne prečne in ostalih označb na vozišču z enokomponentno belo barvo, vključno 250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posipa z drobci / kroglicami stekla, strojno, debelina plasti suhe snovi 250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  <charset val="238"/>
      </rPr>
      <t>m, površina označbe nad 1,5 m</t>
    </r>
    <r>
      <rPr>
        <vertAlign val="superscript"/>
        <sz val="10"/>
        <color theme="1"/>
        <rFont val="Arial"/>
        <family val="2"/>
        <charset val="238"/>
      </rPr>
      <t>2</t>
    </r>
  </si>
  <si>
    <r>
      <t>Doplačilo za ročno izdelavo ostalih označb na vozišču, posamezna površina označbe nad 1,5 m</t>
    </r>
    <r>
      <rPr>
        <vertAlign val="superscript"/>
        <sz val="10"/>
        <color theme="1"/>
        <rFont val="Arial"/>
        <family val="2"/>
        <charset val="238"/>
      </rPr>
      <t>2</t>
    </r>
  </si>
  <si>
    <r>
      <t>Izdelava tankoslojne prečne in ostalih označb na vozišču z enokomponentno belo barvo, vključno 250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posipa z drobci / kroglicami stekla, strojno, debelina plasti suhe snovi 250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  <charset val="238"/>
      </rPr>
      <t>m, širina črte 50 cm</t>
    </r>
  </si>
  <si>
    <t>Pripravil:</t>
  </si>
  <si>
    <t>Blaž Štupar d.i.g (vs)</t>
  </si>
  <si>
    <t>Datum:</t>
  </si>
  <si>
    <t>Št. projekta:</t>
  </si>
  <si>
    <t>Dobava in vgraditev stebrička za prometni znak iz vroče cinkane jeklene cevi s premerom 64 mm, dolge 2500 mm</t>
  </si>
  <si>
    <t>Dobava in vgraditev stebrička za prometni znak iz vroče cinkane jeklene cevi s premerom 64 mm, dolge 3000 mm</t>
  </si>
  <si>
    <t>Dobava in pritrditev okroglega prometnega znaka, podloga iz aluminijaste pločevine, znak s svetlobno odbojnimi lastnosti RA3, premera 600 mm</t>
  </si>
  <si>
    <t>Doplačilo za ročno izdelavo tankoslojne označbe na vozišču, širina črte 50cm</t>
  </si>
  <si>
    <t>Odstranitev prometnega znaka s premerom/stranico do 400 mm</t>
  </si>
  <si>
    <t>obst. table za stacionaže in dopolnilne table</t>
  </si>
  <si>
    <t>0003</t>
  </si>
  <si>
    <t>Odstranitev prometnega ogledala</t>
  </si>
  <si>
    <t>0004</t>
  </si>
  <si>
    <r>
      <t>·</t>
    </r>
    <r>
      <rPr>
        <sz val="10"/>
        <rFont val="Arial"/>
        <family val="2"/>
        <charset val="238"/>
      </rPr>
      <t>Pri tankoslojnih označbah je upoštevana dvojna dolžina oziroma površina talne označbe, zaradi dvakratnega barvanja.</t>
    </r>
  </si>
  <si>
    <t>A.1</t>
  </si>
  <si>
    <t>REKAPITULACIJA</t>
  </si>
  <si>
    <t>723a</t>
  </si>
  <si>
    <t>5. GRADBENA IN OBRTNIŠKA DELA</t>
  </si>
  <si>
    <t>A</t>
  </si>
  <si>
    <t>MONM</t>
  </si>
  <si>
    <t>januar 2017</t>
  </si>
  <si>
    <t>Porušitev in odstranitev obstoječe BUS nadstrešnice</t>
  </si>
  <si>
    <t>Dobava in vgraditev stebrička za prometni znak iz vroče cinkane jeklene cevi s premerom 64 mm, dolge 2000 mm</t>
  </si>
  <si>
    <t>Dobava in vgraditev stebrička za prometni znak iz vroče cinkane jeklene cevi s premerom 64 mm, dolge 4500 mm</t>
  </si>
  <si>
    <t>Dobava in pritrditev trikotnega prometnega znaka, podloga iz aluminijaste pločevine, znak s svetlobno odbojnimi lastnosti RA2, dolžina stranice a = 450 mm</t>
  </si>
  <si>
    <t>Dobava in pritrditev trikotnega prometnega znaka, podloga iz aluminijaste pločevine, znak s svetlobno odbojnimi lastnosti RA2, dolžina stranice a = 600 mm</t>
  </si>
  <si>
    <t>Dobava in pritrditev trikotnega prometnega znaka, podloga iz aluminijaste pločevine, znak s svetlobno odbojnimi lastnosti RA3, dolžina stranice a = 600 mm</t>
  </si>
  <si>
    <t>452b</t>
  </si>
  <si>
    <t>452a</t>
  </si>
  <si>
    <t>Dobava in pritrditev okroglega prometnega znaka, podloga iz aluminijaste pločevine, znak s svetlobno odbojnimi lastnosti RA2, premera 600 mm</t>
  </si>
  <si>
    <t>652a</t>
  </si>
  <si>
    <t>652b</t>
  </si>
  <si>
    <r>
      <t>Dobava in pritrditev prometnega znaka, podloga iz aluminijaste pločevine, znak z BELO barvo, s svetlobno odbojnimi lastnosti RA2, velikost od 0,11 do 0,20 m</t>
    </r>
    <r>
      <rPr>
        <vertAlign val="superscript"/>
        <sz val="10"/>
        <color theme="1"/>
        <rFont val="Arial"/>
        <family val="2"/>
        <charset val="238"/>
      </rPr>
      <t>2</t>
    </r>
  </si>
  <si>
    <r>
      <t>Dobava in pritrditev prometnega znaka, podloga iz aluminijaste pločevine, znak z BELO barvo, s svetlobno odbojnimi lastnosti RA2, velikost od 0,21 do 0,40 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</si>
  <si>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
Dvakratno barvanje</t>
  </si>
  <si>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Dvakratno barvanje</t>
    </r>
  </si>
  <si>
    <t>Izdelava tankoslojne vzdolžne označbe na vozišču z enokomponentno belo barvo, vključno 250 g/m2 posipa z drobci / kroglicami stekla, strojno, debelina plasti suhe snovi 250 mm, širina črte 30 cm</t>
  </si>
  <si>
    <t>Doplačilo za izdelavo prekinjenih vzdolžnih označb na vozišču, širina črte 10 cm</t>
  </si>
  <si>
    <t>N62</t>
  </si>
  <si>
    <t>001</t>
  </si>
  <si>
    <t>A.1 - MONM</t>
  </si>
  <si>
    <t>Prometna ureditev
E-801/16</t>
  </si>
  <si>
    <t>E-801/16</t>
  </si>
  <si>
    <t>Dobava in pritrditev prometnega znaka, podloga iz aluminijaste pločevine, znak z MODRO barvo, s svetlobno odbojnimi lastnosti RA2, velikost od 0,21 do 0,40 m2</t>
  </si>
  <si>
    <t>723b</t>
  </si>
  <si>
    <r>
      <t>Dobava in pritrditev prometnega znaka, podloga iz aluminijaste pločevine, znak z RDEČO barvo, s svetlobno odbojnimi lastnosti RA3, velikost od 0,71 do 1,00 m</t>
    </r>
    <r>
      <rPr>
        <vertAlign val="superscript"/>
        <sz val="10"/>
        <color theme="1"/>
        <rFont val="Arial"/>
        <family val="2"/>
        <charset val="238"/>
      </rPr>
      <t>2</t>
    </r>
  </si>
  <si>
    <t>Doplačilo za ročno izdelavo tankoslojne označbe na vozišču, širina črte 10 cm</t>
  </si>
  <si>
    <t>Dobava in montaža svetilke s premerom 210mm, utripajoča 24/7</t>
  </si>
  <si>
    <t>Doplačilo za izdelavo prekinjenih vzdolžnih označb na vozišču, širina črte 30 cm</t>
  </si>
  <si>
    <t>Doplačilo za izdelavo označb na vozišču z RUMENO barvo, debelina suhe snovi do 250 m</t>
  </si>
  <si>
    <t>262b</t>
  </si>
  <si>
    <t>262a</t>
  </si>
  <si>
    <t>Doplačilo za izdelavo označb na vozišču z RDEČO barvo, debelina suhe snovi do 250 m</t>
  </si>
  <si>
    <t>Dobava in vgradnja predfabriciranih betonskih elementov za umirjanje prometa</t>
  </si>
  <si>
    <t>Betonska gobica, premer 30-60 cm</t>
  </si>
  <si>
    <t>002</t>
  </si>
  <si>
    <t>SPREMEMBA PROMETNE UREDITVE
na JP 798861 Otočec - Dolenje Kronovo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</si>
</sst>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€-2]\ #,##0.00"/>
    <numFmt numFmtId="165" formatCode="_-* #,##0.00\ _S_I_T_-;\-* #,##0.00\ _S_I_T_-;_-* &quot;-&quot;??\ _S_I_T_-;_-@_-"/>
    <numFmt numFmtId="166" formatCode="0.00_)"/>
    <numFmt numFmtId="167" formatCode="_(* #,##0.00_);_(* \(#,##0.00\);_(* &quot;-&quot;??_);_(@_)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HelveticaPS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7" fillId="0" borderId="0"/>
    <xf numFmtId="165" fontId="17" fillId="0" borderId="0" applyFont="0" applyFill="0" applyBorder="0" applyAlignment="0" applyProtection="0"/>
    <xf numFmtId="166" fontId="18" fillId="0" borderId="0"/>
    <xf numFmtId="167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1"/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1" fillId="0" borderId="0" xfId="1" applyFill="1"/>
    <xf numFmtId="0" fontId="2" fillId="0" borderId="0" xfId="1" applyFont="1"/>
    <xf numFmtId="4" fontId="1" fillId="0" borderId="0" xfId="1" applyNumberFormat="1"/>
    <xf numFmtId="0" fontId="8" fillId="0" borderId="0" xfId="1" applyFont="1"/>
    <xf numFmtId="0" fontId="1" fillId="0" borderId="0" xfId="1" applyNumberFormat="1"/>
    <xf numFmtId="0" fontId="4" fillId="0" borderId="0" xfId="1" applyFont="1" applyAlignment="1">
      <alignment vertical="top" wrapText="1"/>
    </xf>
    <xf numFmtId="0" fontId="6" fillId="0" borderId="0" xfId="1" applyFont="1" applyAlignment="1"/>
    <xf numFmtId="0" fontId="5" fillId="0" borderId="0" xfId="1" applyFont="1" applyAlignment="1"/>
    <xf numFmtId="0" fontId="7" fillId="0" borderId="0" xfId="1" applyFont="1" applyBorder="1" applyAlignment="1"/>
    <xf numFmtId="0" fontId="7" fillId="0" borderId="0" xfId="1" applyFont="1" applyAlignment="1"/>
    <xf numFmtId="4" fontId="10" fillId="2" borderId="0" xfId="1" applyNumberFormat="1" applyFont="1" applyFill="1"/>
    <xf numFmtId="0" fontId="10" fillId="2" borderId="0" xfId="1" applyFont="1" applyFill="1"/>
    <xf numFmtId="0" fontId="11" fillId="2" borderId="0" xfId="1" applyFont="1" applyFill="1"/>
    <xf numFmtId="0" fontId="8" fillId="2" borderId="0" xfId="1" applyFont="1" applyFill="1"/>
    <xf numFmtId="0" fontId="11" fillId="2" borderId="0" xfId="1" applyNumberFormat="1" applyFont="1" applyFill="1"/>
    <xf numFmtId="0" fontId="10" fillId="2" borderId="0" xfId="1" applyNumberFormat="1" applyFont="1" applyFill="1"/>
    <xf numFmtId="4" fontId="2" fillId="0" borderId="0" xfId="1" applyNumberFormat="1" applyFont="1"/>
    <xf numFmtId="0" fontId="2" fillId="0" borderId="0" xfId="1" applyNumberFormat="1" applyFont="1" applyBorder="1" applyAlignment="1">
      <alignment horizontal="left" vertical="top"/>
    </xf>
    <xf numFmtId="4" fontId="1" fillId="0" borderId="2" xfId="1" applyNumberFormat="1" applyBorder="1"/>
    <xf numFmtId="0" fontId="1" fillId="0" borderId="2" xfId="1" applyBorder="1"/>
    <xf numFmtId="0" fontId="8" fillId="0" borderId="2" xfId="1" applyFont="1" applyBorder="1"/>
    <xf numFmtId="0" fontId="12" fillId="0" borderId="2" xfId="1" applyFont="1" applyBorder="1"/>
    <xf numFmtId="0" fontId="1" fillId="0" borderId="2" xfId="1" applyNumberFormat="1" applyBorder="1"/>
    <xf numFmtId="49" fontId="12" fillId="0" borderId="2" xfId="1" applyNumberFormat="1" applyFont="1" applyBorder="1"/>
    <xf numFmtId="2" fontId="2" fillId="0" borderId="0" xfId="1" applyNumberFormat="1" applyFont="1"/>
    <xf numFmtId="0" fontId="8" fillId="0" borderId="0" xfId="1" applyNumberFormat="1" applyFont="1"/>
    <xf numFmtId="4" fontId="1" fillId="2" borderId="0" xfId="1" applyNumberFormat="1" applyFill="1"/>
    <xf numFmtId="0" fontId="1" fillId="2" borderId="0" xfId="1" applyFill="1"/>
    <xf numFmtId="0" fontId="3" fillId="2" borderId="0" xfId="1" applyFont="1" applyFill="1"/>
    <xf numFmtId="0" fontId="1" fillId="2" borderId="0" xfId="1" applyNumberFormat="1" applyFill="1"/>
    <xf numFmtId="0" fontId="3" fillId="2" borderId="0" xfId="1" applyNumberFormat="1" applyFont="1" applyFill="1"/>
    <xf numFmtId="0" fontId="14" fillId="0" borderId="0" xfId="1" applyFont="1"/>
    <xf numFmtId="4" fontId="14" fillId="0" borderId="3" xfId="1" applyNumberFormat="1" applyFont="1" applyBorder="1"/>
    <xf numFmtId="0" fontId="9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8" fillId="0" borderId="3" xfId="1" applyFont="1" applyBorder="1"/>
    <xf numFmtId="0" fontId="15" fillId="0" borderId="3" xfId="1" applyFont="1" applyBorder="1"/>
    <xf numFmtId="0" fontId="14" fillId="0" borderId="3" xfId="1" applyNumberFormat="1" applyFont="1" applyBorder="1"/>
    <xf numFmtId="0" fontId="15" fillId="0" borderId="3" xfId="1" applyNumberFormat="1" applyFont="1" applyBorder="1"/>
    <xf numFmtId="4" fontId="15" fillId="0" borderId="0" xfId="1" applyNumberFormat="1" applyFont="1" applyBorder="1"/>
    <xf numFmtId="0" fontId="9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NumberFormat="1" applyFont="1" applyBorder="1"/>
    <xf numFmtId="0" fontId="15" fillId="0" borderId="0" xfId="1" applyNumberFormat="1" applyFont="1" applyBorder="1"/>
    <xf numFmtId="0" fontId="8" fillId="0" borderId="0" xfId="1" applyNumberFormat="1" applyFont="1" applyAlignment="1">
      <alignment wrapText="1"/>
    </xf>
    <xf numFmtId="0" fontId="2" fillId="0" borderId="0" xfId="1" applyNumberFormat="1" applyFont="1" applyBorder="1" applyAlignment="1">
      <alignment horizontal="justify" vertical="top"/>
    </xf>
    <xf numFmtId="4" fontId="1" fillId="0" borderId="1" xfId="1" applyNumberFormat="1" applyBorder="1"/>
    <xf numFmtId="0" fontId="1" fillId="0" borderId="1" xfId="1" applyBorder="1"/>
    <xf numFmtId="0" fontId="8" fillId="0" borderId="1" xfId="1" applyFont="1" applyBorder="1"/>
    <xf numFmtId="0" fontId="1" fillId="0" borderId="1" xfId="1" applyNumberFormat="1" applyBorder="1"/>
    <xf numFmtId="2" fontId="2" fillId="0" borderId="0" xfId="1" applyNumberFormat="1" applyFont="1" applyFill="1"/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7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2" fontId="2" fillId="0" borderId="0" xfId="1" applyNumberFormat="1" applyFont="1" applyFill="1" applyBorder="1"/>
    <xf numFmtId="2" fontId="2" fillId="0" borderId="1" xfId="1" applyNumberFormat="1" applyFont="1" applyFill="1" applyBorder="1"/>
    <xf numFmtId="0" fontId="3" fillId="0" borderId="0" xfId="1" applyNumberFormat="1" applyFont="1" applyFill="1"/>
    <xf numFmtId="0" fontId="1" fillId="0" borderId="0" xfId="1" applyNumberFormat="1" applyFill="1"/>
    <xf numFmtId="0" fontId="3" fillId="0" borderId="0" xfId="1" applyFont="1" applyFill="1"/>
    <xf numFmtId="0" fontId="8" fillId="0" borderId="0" xfId="1" applyFont="1" applyFill="1"/>
    <xf numFmtId="0" fontId="1" fillId="0" borderId="0" xfId="1" applyFill="1" applyAlignment="1">
      <alignment horizontal="center"/>
    </xf>
    <xf numFmtId="4" fontId="1" fillId="0" borderId="0" xfId="1" applyNumberFormat="1" applyFill="1"/>
    <xf numFmtId="0" fontId="3" fillId="0" borderId="0" xfId="1" applyFont="1" applyAlignment="1">
      <alignment vertical="top"/>
    </xf>
    <xf numFmtId="0" fontId="3" fillId="0" borderId="0" xfId="1" applyFont="1" applyAlignment="1">
      <alignment horizontal="right" vertical="top"/>
    </xf>
    <xf numFmtId="164" fontId="7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3" fillId="0" borderId="0" xfId="1" applyFont="1"/>
    <xf numFmtId="0" fontId="1" fillId="3" borderId="0" xfId="1" applyFill="1"/>
    <xf numFmtId="0" fontId="2" fillId="0" borderId="0" xfId="1" applyNumberFormat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justify" vertical="top" wrapText="1"/>
    </xf>
    <xf numFmtId="0" fontId="8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0" fontId="1" fillId="0" borderId="2" xfId="1" applyNumberFormat="1" applyFill="1" applyBorder="1"/>
    <xf numFmtId="0" fontId="12" fillId="0" borderId="2" xfId="1" applyFont="1" applyFill="1" applyBorder="1"/>
    <xf numFmtId="0" fontId="8" fillId="0" borderId="2" xfId="1" applyFont="1" applyFill="1" applyBorder="1"/>
    <xf numFmtId="0" fontId="1" fillId="0" borderId="2" xfId="1" applyFill="1" applyBorder="1"/>
    <xf numFmtId="0" fontId="1" fillId="0" borderId="2" xfId="1" applyFill="1" applyBorder="1" applyAlignment="1">
      <alignment horizontal="center"/>
    </xf>
    <xf numFmtId="4" fontId="1" fillId="0" borderId="2" xfId="1" applyNumberFormat="1" applyFill="1" applyBorder="1"/>
    <xf numFmtId="0" fontId="2" fillId="0" borderId="0" xfId="1" quotePrefix="1" applyNumberFormat="1" applyFont="1" applyFill="1" applyBorder="1" applyAlignment="1">
      <alignment horizontal="left" vertical="top"/>
    </xf>
    <xf numFmtId="49" fontId="12" fillId="0" borderId="2" xfId="1" applyNumberFormat="1" applyFont="1" applyFill="1" applyBorder="1"/>
    <xf numFmtId="0" fontId="8" fillId="0" borderId="0" xfId="1" applyNumberFormat="1" applyFont="1" applyFill="1" applyBorder="1" applyAlignment="1">
      <alignment wrapText="1"/>
    </xf>
    <xf numFmtId="0" fontId="16" fillId="0" borderId="0" xfId="0" applyFont="1" applyFill="1"/>
    <xf numFmtId="0" fontId="15" fillId="0" borderId="0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/>
    <xf numFmtId="49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/>
    <xf numFmtId="0" fontId="10" fillId="4" borderId="0" xfId="1" applyNumberFormat="1" applyFont="1" applyFill="1"/>
    <xf numFmtId="0" fontId="11" fillId="4" borderId="0" xfId="1" applyNumberFormat="1" applyFont="1" applyFill="1"/>
    <xf numFmtId="0" fontId="10" fillId="4" borderId="0" xfId="1" applyFont="1" applyFill="1"/>
    <xf numFmtId="0" fontId="8" fillId="4" borderId="0" xfId="1" applyFont="1" applyFill="1"/>
    <xf numFmtId="0" fontId="11" fillId="4" borderId="0" xfId="1" applyFont="1" applyFill="1"/>
    <xf numFmtId="4" fontId="10" fillId="4" borderId="0" xfId="1" applyNumberFormat="1" applyFont="1" applyFill="1"/>
    <xf numFmtId="0" fontId="1" fillId="0" borderId="1" xfId="1" applyFill="1" applyBorder="1" applyAlignment="1">
      <alignment horizontal="center"/>
    </xf>
    <xf numFmtId="0" fontId="2" fillId="0" borderId="0" xfId="1" applyFont="1" applyFill="1" applyAlignment="1">
      <alignment vertical="top"/>
    </xf>
    <xf numFmtId="0" fontId="11" fillId="0" borderId="0" xfId="1" applyFont="1" applyBorder="1" applyAlignment="1">
      <alignment horizontal="left"/>
    </xf>
    <xf numFmtId="0" fontId="6" fillId="0" borderId="0" xfId="1" applyFont="1" applyFill="1" applyAlignment="1"/>
    <xf numFmtId="164" fontId="11" fillId="0" borderId="0" xfId="1" applyNumberFormat="1" applyFont="1" applyFill="1" applyBorder="1" applyAlignment="1">
      <alignment horizontal="right"/>
    </xf>
    <xf numFmtId="0" fontId="11" fillId="0" borderId="2" xfId="1" applyFont="1" applyBorder="1"/>
    <xf numFmtId="0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justify" vertical="top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quotePrefix="1" applyNumberFormat="1" applyFont="1" applyBorder="1" applyAlignment="1">
      <alignment horizontal="left" vertical="top"/>
    </xf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right"/>
    </xf>
    <xf numFmtId="49" fontId="1" fillId="0" borderId="0" xfId="1" applyNumberFormat="1" applyFont="1" applyAlignment="1">
      <alignment vertical="top"/>
    </xf>
    <xf numFmtId="0" fontId="1" fillId="0" borderId="2" xfId="1" applyNumberFormat="1" applyFont="1" applyBorder="1" applyAlignment="1">
      <alignment horizontal="left" vertical="top"/>
    </xf>
    <xf numFmtId="0" fontId="1" fillId="0" borderId="2" xfId="1" quotePrefix="1" applyNumberFormat="1" applyFont="1" applyBorder="1" applyAlignment="1">
      <alignment horizontal="left" vertical="top"/>
    </xf>
    <xf numFmtId="0" fontId="1" fillId="0" borderId="2" xfId="1" applyNumberFormat="1" applyFont="1" applyBorder="1" applyAlignment="1">
      <alignment horizontal="justify" vertical="top"/>
    </xf>
    <xf numFmtId="0" fontId="8" fillId="0" borderId="2" xfId="1" applyNumberFormat="1" applyFont="1" applyBorder="1" applyAlignment="1">
      <alignment wrapText="1"/>
    </xf>
    <xf numFmtId="2" fontId="2" fillId="0" borderId="2" xfId="1" applyNumberFormat="1" applyFont="1" applyBorder="1"/>
    <xf numFmtId="49" fontId="1" fillId="0" borderId="2" xfId="1" applyNumberFormat="1" applyFont="1" applyFill="1" applyBorder="1" applyAlignment="1">
      <alignment horizontal="center"/>
    </xf>
    <xf numFmtId="2" fontId="2" fillId="0" borderId="2" xfId="1" applyNumberFormat="1" applyFont="1" applyFill="1" applyBorder="1"/>
    <xf numFmtId="4" fontId="2" fillId="0" borderId="2" xfId="1" applyNumberFormat="1" applyFont="1" applyBorder="1"/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164" fontId="11" fillId="0" borderId="0" xfId="1" applyNumberFormat="1" applyFont="1" applyFill="1" applyAlignment="1">
      <alignment horizontal="right"/>
    </xf>
    <xf numFmtId="0" fontId="11" fillId="0" borderId="2" xfId="1" applyFont="1" applyBorder="1" applyAlignment="1">
      <alignment horizontal="left"/>
    </xf>
    <xf numFmtId="164" fontId="11" fillId="0" borderId="2" xfId="1" applyNumberFormat="1" applyFont="1" applyFill="1" applyBorder="1" applyAlignment="1">
      <alignment horizontal="right"/>
    </xf>
    <xf numFmtId="0" fontId="10" fillId="0" borderId="0" xfId="1" applyFont="1" applyAlignment="1">
      <alignment horizontal="left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justify" vertical="top" wrapText="1"/>
    </xf>
    <xf numFmtId="164" fontId="5" fillId="0" borderId="0" xfId="1" applyNumberFormat="1" applyFont="1" applyAlignment="1">
      <alignment horizontal="right"/>
    </xf>
    <xf numFmtId="0" fontId="6" fillId="0" borderId="0" xfId="1" applyFont="1" applyAlignment="1">
      <alignment horizontal="left" wrapText="1"/>
    </xf>
    <xf numFmtId="0" fontId="1" fillId="0" borderId="0" xfId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7" fillId="0" borderId="0" xfId="1" quotePrefix="1" applyNumberFormat="1" applyFont="1" applyFill="1" applyAlignment="1">
      <alignment horizontal="right"/>
    </xf>
    <xf numFmtId="164" fontId="6" fillId="0" borderId="0" xfId="1" applyNumberFormat="1" applyFont="1" applyAlignment="1">
      <alignment horizontal="right"/>
    </xf>
    <xf numFmtId="0" fontId="2" fillId="0" borderId="0" xfId="1" applyFont="1" applyAlignment="1">
      <alignment horizontal="justify" vertical="top" wrapText="1"/>
    </xf>
  </cellXfs>
  <cellStyles count="6">
    <cellStyle name="Navadno" xfId="0" builtinId="0"/>
    <cellStyle name="Navadno 2" xfId="1"/>
    <cellStyle name="Navadno 3" xfId="2"/>
    <cellStyle name="Navadno 4" xfId="4"/>
    <cellStyle name="Vejica 2" xfId="3"/>
    <cellStyle name="Vejica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zoomScaleSheetLayoutView="100" workbookViewId="0">
      <selection activeCell="B8" sqref="B8:H8"/>
    </sheetView>
  </sheetViews>
  <sheetFormatPr defaultRowHeight="15"/>
  <cols>
    <col min="1" max="1" width="11.140625" bestFit="1" customWidth="1"/>
    <col min="2" max="2" width="6.42578125" customWidth="1"/>
    <col min="6" max="6" width="14.85546875" customWidth="1"/>
  </cols>
  <sheetData>
    <row r="1" spans="1:8" ht="18">
      <c r="A1" s="1"/>
      <c r="B1" s="132" t="s">
        <v>48</v>
      </c>
      <c r="C1" s="132"/>
      <c r="D1" s="132"/>
      <c r="E1" s="132"/>
      <c r="F1" s="132"/>
      <c r="G1" s="132"/>
      <c r="H1" s="1"/>
    </row>
    <row r="2" spans="1:8" ht="18">
      <c r="A2" s="1"/>
      <c r="B2" s="65"/>
      <c r="C2" s="65"/>
      <c r="D2" s="65"/>
      <c r="E2" s="65"/>
      <c r="F2" s="65"/>
      <c r="G2" s="65"/>
      <c r="H2" s="1"/>
    </row>
    <row r="3" spans="1:8" ht="15.75">
      <c r="A3" s="8" t="s">
        <v>62</v>
      </c>
      <c r="B3" s="133" t="s">
        <v>101</v>
      </c>
      <c r="C3" s="133"/>
      <c r="D3" s="133"/>
      <c r="E3" s="133"/>
      <c r="F3" s="133"/>
      <c r="G3" s="133"/>
      <c r="H3" s="133"/>
    </row>
    <row r="4" spans="1:8" ht="53.25" customHeight="1">
      <c r="A4" s="1" t="s">
        <v>13</v>
      </c>
      <c r="B4" s="133" t="s">
        <v>115</v>
      </c>
      <c r="C4" s="133"/>
      <c r="D4" s="133"/>
      <c r="E4" s="133"/>
      <c r="F4" s="133"/>
      <c r="G4" s="133"/>
      <c r="H4" s="133"/>
    </row>
    <row r="5" spans="1:8" ht="15.75">
      <c r="A5" s="8"/>
      <c r="B5" s="133"/>
      <c r="C5" s="133"/>
      <c r="D5" s="133"/>
      <c r="E5" s="133"/>
      <c r="F5" s="133"/>
      <c r="G5" s="133"/>
      <c r="H5" s="133"/>
    </row>
    <row r="6" spans="1:8">
      <c r="A6" s="1"/>
      <c r="B6" s="78" t="s">
        <v>77</v>
      </c>
      <c r="C6" s="1"/>
      <c r="D6" s="1"/>
      <c r="E6" s="1"/>
      <c r="F6" s="1"/>
      <c r="G6" s="1"/>
      <c r="H6" s="1"/>
    </row>
    <row r="7" spans="1:8" ht="15.75">
      <c r="A7" s="2"/>
      <c r="B7" s="77" t="s">
        <v>73</v>
      </c>
      <c r="C7" s="134" t="s">
        <v>78</v>
      </c>
      <c r="D7" s="134"/>
      <c r="E7" s="134"/>
      <c r="F7" s="134"/>
      <c r="G7" s="135">
        <f>SUM('A.1 - MONM'!E25:G25)</f>
        <v>0</v>
      </c>
      <c r="H7" s="135"/>
    </row>
    <row r="8" spans="1:8" ht="15.75">
      <c r="A8" s="2"/>
      <c r="B8" s="113"/>
      <c r="C8" s="136"/>
      <c r="D8" s="136"/>
      <c r="E8" s="136"/>
      <c r="F8" s="136"/>
      <c r="G8" s="137"/>
      <c r="H8" s="137"/>
    </row>
    <row r="9" spans="1:8" ht="15.75">
      <c r="A9" s="2"/>
      <c r="B9" s="78"/>
      <c r="C9" s="110"/>
      <c r="D9" s="110"/>
      <c r="E9" s="110"/>
      <c r="F9" s="110"/>
      <c r="G9" s="112"/>
      <c r="H9" s="112"/>
    </row>
    <row r="10" spans="1:8" ht="15.75">
      <c r="A10" s="2"/>
      <c r="B10" s="2"/>
      <c r="C10" s="130" t="s">
        <v>3</v>
      </c>
      <c r="D10" s="130"/>
      <c r="E10" s="77"/>
      <c r="F10" s="77"/>
      <c r="G10" s="131">
        <f>G7+G8</f>
        <v>0</v>
      </c>
      <c r="H10" s="131"/>
    </row>
    <row r="11" spans="1:8">
      <c r="A11" s="1"/>
      <c r="B11" s="1"/>
      <c r="C11" s="77"/>
      <c r="D11" s="77"/>
      <c r="E11" s="77"/>
      <c r="F11" s="77"/>
      <c r="G11" s="77"/>
      <c r="H11" s="77"/>
    </row>
    <row r="12" spans="1:8" ht="15.75">
      <c r="A12" s="2"/>
      <c r="B12" s="2"/>
      <c r="C12" s="130" t="s">
        <v>2</v>
      </c>
      <c r="D12" s="130"/>
      <c r="E12" s="77"/>
      <c r="F12" s="77"/>
      <c r="G12" s="131">
        <f>0.22*G10</f>
        <v>0</v>
      </c>
      <c r="H12" s="131"/>
    </row>
    <row r="13" spans="1:8">
      <c r="A13" s="1"/>
      <c r="B13" s="1"/>
      <c r="C13" s="77"/>
      <c r="D13" s="77"/>
      <c r="E13" s="77"/>
      <c r="F13" s="77"/>
      <c r="G13" s="77"/>
      <c r="H13" s="77"/>
    </row>
    <row r="14" spans="1:8" ht="15.75">
      <c r="A14" s="2"/>
      <c r="B14" s="2"/>
      <c r="C14" s="130" t="s">
        <v>1</v>
      </c>
      <c r="D14" s="130"/>
      <c r="E14" s="130"/>
      <c r="F14" s="77"/>
      <c r="G14" s="131">
        <f>G10+G12</f>
        <v>0</v>
      </c>
      <c r="H14" s="131"/>
    </row>
    <row r="15" spans="1:8" ht="15.75">
      <c r="A15" s="2"/>
      <c r="B15" s="2"/>
      <c r="C15" s="119"/>
      <c r="D15" s="119"/>
      <c r="E15" s="119"/>
      <c r="F15" s="77"/>
      <c r="G15" s="120"/>
      <c r="H15" s="120"/>
    </row>
    <row r="16" spans="1:8" ht="15.75">
      <c r="A16" s="2"/>
      <c r="B16" s="2"/>
      <c r="C16" s="119"/>
      <c r="D16" s="119"/>
      <c r="E16" s="119"/>
      <c r="F16" s="77"/>
      <c r="G16" s="120"/>
      <c r="H16" s="120"/>
    </row>
    <row r="17" spans="1:8" ht="15.75">
      <c r="A17" s="2"/>
      <c r="B17" s="2"/>
      <c r="C17" s="119"/>
      <c r="D17" s="119"/>
      <c r="E17" s="119"/>
      <c r="F17" s="77"/>
      <c r="G17" s="120"/>
      <c r="H17" s="120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74" t="s">
        <v>61</v>
      </c>
      <c r="C19" s="121" t="s">
        <v>79</v>
      </c>
      <c r="D19" s="59"/>
      <c r="E19" s="59"/>
      <c r="F19" s="75" t="s">
        <v>59</v>
      </c>
      <c r="G19" s="59" t="s">
        <v>60</v>
      </c>
      <c r="H19" s="59"/>
    </row>
    <row r="20" spans="1:8" ht="15" customHeight="1">
      <c r="A20" s="1"/>
      <c r="B20" s="60"/>
    </row>
    <row r="21" spans="1:8">
      <c r="A21" s="1"/>
      <c r="B21" s="60"/>
      <c r="C21" s="60"/>
      <c r="D21" s="60"/>
      <c r="E21" s="60"/>
      <c r="F21" s="60"/>
      <c r="G21" s="60"/>
      <c r="H21" s="60"/>
    </row>
    <row r="22" spans="1:8">
      <c r="A22" s="1"/>
      <c r="B22" s="60"/>
      <c r="C22" s="60"/>
      <c r="D22" s="60"/>
      <c r="E22" s="60"/>
      <c r="F22" s="60"/>
      <c r="G22" s="60"/>
      <c r="H22" s="60"/>
    </row>
    <row r="23" spans="1:8">
      <c r="A23" s="1"/>
      <c r="B23" s="60"/>
      <c r="C23" s="60"/>
      <c r="D23" s="60"/>
      <c r="E23" s="60"/>
      <c r="F23" s="60"/>
      <c r="G23" s="60"/>
      <c r="H23" s="60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2"/>
      <c r="C25" s="12"/>
      <c r="D25" s="12"/>
      <c r="E25" s="12"/>
      <c r="F25" s="12"/>
      <c r="G25" s="12"/>
      <c r="H25" s="12"/>
    </row>
    <row r="26" spans="1:8">
      <c r="A26" s="1"/>
      <c r="B26" s="12"/>
      <c r="C26" s="12"/>
      <c r="D26" s="12"/>
      <c r="E26" s="12"/>
      <c r="F26" s="12"/>
      <c r="G26" s="12"/>
      <c r="H26" s="12"/>
    </row>
    <row r="27" spans="1:8">
      <c r="A27" s="1"/>
      <c r="B27" s="12"/>
      <c r="C27" s="12"/>
      <c r="D27" s="12"/>
      <c r="E27" s="12"/>
      <c r="F27" s="12"/>
      <c r="G27" s="12"/>
      <c r="H27" s="12"/>
    </row>
    <row r="28" spans="1:8">
      <c r="A28" s="1"/>
      <c r="B28" s="12"/>
      <c r="C28" s="12"/>
      <c r="D28" s="12"/>
      <c r="E28" s="12"/>
      <c r="F28" s="12"/>
      <c r="G28" s="12"/>
      <c r="H28" s="12"/>
    </row>
    <row r="29" spans="1:8">
      <c r="A29" s="1"/>
      <c r="B29" s="12"/>
      <c r="C29" s="12"/>
      <c r="D29" s="12"/>
      <c r="E29" s="12"/>
      <c r="F29" s="12"/>
      <c r="G29" s="12"/>
      <c r="H29" s="12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74"/>
      <c r="C31" s="59"/>
      <c r="D31" s="59"/>
      <c r="E31" s="59"/>
      <c r="F31" s="59"/>
      <c r="G31" s="59"/>
      <c r="H31" s="59"/>
    </row>
    <row r="32" spans="1:8">
      <c r="A32" s="1"/>
    </row>
    <row r="33" spans="1:8">
      <c r="A33" s="1"/>
    </row>
    <row r="34" spans="1:8">
      <c r="A34" s="1"/>
      <c r="B34" s="59"/>
      <c r="C34" s="59"/>
      <c r="D34" s="59"/>
      <c r="E34" s="59"/>
      <c r="F34" s="59"/>
      <c r="G34" s="59"/>
      <c r="H34" s="59"/>
    </row>
    <row r="35" spans="1:8">
      <c r="A35" s="1"/>
      <c r="B35" s="59"/>
      <c r="C35" s="59"/>
      <c r="D35" s="59"/>
      <c r="E35" s="59"/>
      <c r="F35" s="59"/>
      <c r="G35" s="59"/>
      <c r="H35" s="59"/>
    </row>
  </sheetData>
  <mergeCells count="14">
    <mergeCell ref="C10:D10"/>
    <mergeCell ref="G10:H10"/>
    <mergeCell ref="C14:E14"/>
    <mergeCell ref="G14:H14"/>
    <mergeCell ref="B1:G1"/>
    <mergeCell ref="B4:H4"/>
    <mergeCell ref="B5:H5"/>
    <mergeCell ref="C7:F7"/>
    <mergeCell ref="G7:H7"/>
    <mergeCell ref="C8:F8"/>
    <mergeCell ref="G8:H8"/>
    <mergeCell ref="C12:D12"/>
    <mergeCell ref="G12:H12"/>
    <mergeCell ref="B3:H3"/>
  </mergeCells>
  <pageMargins left="0.98425196850393704" right="0.78740157480314965" top="1.986" bottom="0.78740157480314965" header="0.19685039370078741" footer="0.19685039370078741"/>
  <pageSetup paperSize="9" scale="72" orientation="portrait" r:id="rId1"/>
  <headerFooter>
    <oddHeader xml:space="preserve">&amp;LDolenjska projektiva d.o.o.
Foersterjeva 10
8000 Novo mesto
&amp;CSPREMEMBA PROMETNE UREDITVE
na JP 798861 Otočec - Dolenje Kronovo&amp;RPrometna ureditev
E-801/16
</oddHeader>
    <oddFooter>&amp;C&amp;"-,Krepko"&amp;A&amp;R&amp;"-,Krepko"&amp;10&amp;P&amp;"-,Običajno"&amp;11 od &amp;N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45"/>
  <sheetViews>
    <sheetView showZeros="0" tabSelected="1" view="pageLayout" zoomScale="85" zoomScaleNormal="70" zoomScaleSheetLayoutView="130" zoomScalePageLayoutView="85" workbookViewId="0">
      <selection activeCell="A62" sqref="A62"/>
    </sheetView>
  </sheetViews>
  <sheetFormatPr defaultColWidth="9.140625" defaultRowHeight="12.75"/>
  <cols>
    <col min="1" max="1" width="5.42578125" style="11" customWidth="1"/>
    <col min="2" max="2" width="5.140625" style="11" customWidth="1"/>
    <col min="3" max="3" width="37.85546875" style="1" customWidth="1"/>
    <col min="4" max="4" width="24.85546875" style="10" customWidth="1"/>
    <col min="5" max="5" width="9.140625" style="1"/>
    <col min="6" max="6" width="6.28515625" style="72" customWidth="1"/>
    <col min="7" max="7" width="10.42578125" style="1" bestFit="1" customWidth="1"/>
    <col min="8" max="8" width="13.42578125" style="9" customWidth="1"/>
    <col min="9" max="16384" width="9.140625" style="1"/>
  </cols>
  <sheetData>
    <row r="2" spans="1:9" ht="18">
      <c r="C2" s="13" t="s">
        <v>74</v>
      </c>
    </row>
    <row r="3" spans="1:9" ht="18">
      <c r="A3" s="1"/>
      <c r="B3" s="1"/>
      <c r="C3" s="13" t="s">
        <v>99</v>
      </c>
      <c r="D3" s="13"/>
      <c r="E3" s="13"/>
      <c r="F3" s="111"/>
      <c r="G3" s="13"/>
      <c r="H3" s="13"/>
    </row>
    <row r="4" spans="1:9" ht="18">
      <c r="A4" s="1"/>
      <c r="B4" s="1"/>
      <c r="C4" s="13"/>
      <c r="D4" s="13"/>
      <c r="E4" s="13"/>
      <c r="F4" s="111"/>
      <c r="G4" s="13"/>
      <c r="H4" s="13"/>
    </row>
    <row r="5" spans="1:9" ht="15.75">
      <c r="A5" s="141" t="s">
        <v>62</v>
      </c>
      <c r="B5" s="141"/>
      <c r="C5" s="133" t="s">
        <v>101</v>
      </c>
      <c r="D5" s="133"/>
      <c r="E5" s="133"/>
      <c r="F5" s="133"/>
      <c r="G5" s="133"/>
      <c r="H5" s="133"/>
      <c r="I5" s="133"/>
    </row>
    <row r="6" spans="1:9" ht="60.75" customHeight="1">
      <c r="A6" s="146" t="s">
        <v>13</v>
      </c>
      <c r="B6" s="146"/>
      <c r="C6" s="145" t="s">
        <v>115</v>
      </c>
      <c r="D6" s="145"/>
      <c r="E6" s="145"/>
      <c r="F6" s="145"/>
      <c r="G6" s="145"/>
      <c r="H6" s="61"/>
      <c r="I6" s="61"/>
    </row>
    <row r="7" spans="1:9" ht="33.75" customHeight="1">
      <c r="A7" s="141" t="s">
        <v>12</v>
      </c>
      <c r="B7" s="141"/>
      <c r="C7" s="138" t="s">
        <v>100</v>
      </c>
      <c r="D7" s="138"/>
      <c r="E7" s="138"/>
      <c r="F7" s="138"/>
      <c r="G7" s="138"/>
      <c r="H7" s="61"/>
    </row>
    <row r="8" spans="1:9">
      <c r="A8" s="1"/>
      <c r="B8" s="1"/>
      <c r="D8" s="1"/>
      <c r="F8" s="7"/>
      <c r="H8" s="1"/>
    </row>
    <row r="9" spans="1:9" ht="15.75" customHeight="1">
      <c r="A9" s="1"/>
      <c r="B9" s="2"/>
      <c r="C9" s="2" t="s">
        <v>42</v>
      </c>
      <c r="D9" s="16"/>
      <c r="E9" s="148">
        <f>H64</f>
        <v>0</v>
      </c>
      <c r="F9" s="148"/>
      <c r="G9" s="148"/>
      <c r="H9" s="1"/>
    </row>
    <row r="10" spans="1:9">
      <c r="A10" s="1"/>
      <c r="B10" s="1"/>
      <c r="D10" s="1"/>
      <c r="E10" s="62"/>
      <c r="F10" s="63"/>
      <c r="G10" s="62"/>
      <c r="H10" s="1"/>
    </row>
    <row r="11" spans="1:9" ht="15">
      <c r="A11" s="1"/>
      <c r="B11" s="2"/>
      <c r="C11" s="2" t="s">
        <v>43</v>
      </c>
      <c r="D11" s="16"/>
      <c r="E11" s="149" t="s">
        <v>9</v>
      </c>
      <c r="F11" s="149"/>
      <c r="G11" s="149"/>
      <c r="H11" s="1"/>
    </row>
    <row r="12" spans="1:9">
      <c r="A12" s="1"/>
      <c r="B12" s="1"/>
      <c r="D12" s="1"/>
      <c r="E12" s="62"/>
      <c r="F12" s="63"/>
      <c r="G12" s="62"/>
      <c r="H12" s="1"/>
    </row>
    <row r="13" spans="1:9" ht="15">
      <c r="A13" s="1"/>
      <c r="B13" s="2"/>
      <c r="C13" s="2" t="s">
        <v>44</v>
      </c>
      <c r="D13" s="16"/>
      <c r="E13" s="149" t="s">
        <v>9</v>
      </c>
      <c r="F13" s="149"/>
      <c r="G13" s="149"/>
      <c r="H13" s="1"/>
    </row>
    <row r="14" spans="1:9">
      <c r="A14" s="1"/>
      <c r="B14" s="1"/>
      <c r="D14" s="1"/>
      <c r="E14" s="62"/>
      <c r="F14" s="63"/>
      <c r="G14" s="62"/>
      <c r="H14" s="1"/>
    </row>
    <row r="15" spans="1:9" ht="15">
      <c r="A15" s="1"/>
      <c r="B15" s="2"/>
      <c r="C15" s="2" t="s">
        <v>45</v>
      </c>
      <c r="D15" s="16"/>
      <c r="E15" s="149" t="s">
        <v>9</v>
      </c>
      <c r="F15" s="149"/>
      <c r="G15" s="149"/>
      <c r="H15" s="1"/>
    </row>
    <row r="16" spans="1:9">
      <c r="A16" s="1"/>
      <c r="B16" s="1"/>
      <c r="D16" s="1"/>
      <c r="E16" s="62"/>
      <c r="F16" s="63"/>
      <c r="G16" s="62"/>
      <c r="H16" s="1"/>
    </row>
    <row r="17" spans="1:8" ht="15">
      <c r="A17" s="1"/>
      <c r="B17" s="2"/>
      <c r="C17" s="2" t="s">
        <v>76</v>
      </c>
      <c r="D17" s="16"/>
      <c r="E17" s="149" t="s">
        <v>9</v>
      </c>
      <c r="F17" s="149"/>
      <c r="G17" s="149"/>
      <c r="H17" s="1"/>
    </row>
    <row r="18" spans="1:8">
      <c r="A18" s="1"/>
      <c r="B18" s="1"/>
      <c r="D18" s="1"/>
      <c r="E18" s="62"/>
      <c r="F18" s="63"/>
      <c r="G18" s="62"/>
      <c r="H18" s="1"/>
    </row>
    <row r="19" spans="1:8" ht="15">
      <c r="A19" s="1"/>
      <c r="B19" s="2"/>
      <c r="C19" s="2" t="s">
        <v>46</v>
      </c>
      <c r="D19" s="16"/>
      <c r="E19" s="148">
        <f>H134</f>
        <v>0</v>
      </c>
      <c r="F19" s="148"/>
      <c r="G19" s="148"/>
      <c r="H19" s="1"/>
    </row>
    <row r="20" spans="1:8">
      <c r="A20" s="1"/>
      <c r="B20" s="1"/>
      <c r="D20" s="1"/>
      <c r="E20" s="62"/>
      <c r="F20" s="63"/>
      <c r="G20" s="62"/>
      <c r="H20" s="1"/>
    </row>
    <row r="21" spans="1:8" ht="15">
      <c r="A21" s="1"/>
      <c r="B21" s="2"/>
      <c r="C21" s="6" t="s">
        <v>47</v>
      </c>
      <c r="D21" s="15"/>
      <c r="E21" s="148">
        <f>H145</f>
        <v>0</v>
      </c>
      <c r="F21" s="148"/>
      <c r="G21" s="148"/>
      <c r="H21" s="1"/>
    </row>
    <row r="22" spans="1:8" ht="15">
      <c r="A22" s="1"/>
      <c r="B22" s="2"/>
      <c r="C22" s="6"/>
      <c r="D22" s="5"/>
      <c r="E22" s="64"/>
      <c r="F22" s="76"/>
      <c r="G22" s="64"/>
      <c r="H22" s="1"/>
    </row>
    <row r="23" spans="1:8" ht="16.5" thickBot="1">
      <c r="A23" s="1"/>
      <c r="B23" s="2"/>
      <c r="C23" s="4" t="s">
        <v>4</v>
      </c>
      <c r="D23" s="3"/>
      <c r="E23" s="147">
        <f>SUM(E9:G21)*5%</f>
        <v>0</v>
      </c>
      <c r="F23" s="147"/>
      <c r="G23" s="147"/>
      <c r="H23"/>
    </row>
    <row r="24" spans="1:8">
      <c r="A24" s="1"/>
      <c r="B24" s="1"/>
      <c r="D24" s="1"/>
      <c r="F24" s="7"/>
      <c r="H24" s="1"/>
    </row>
    <row r="25" spans="1:8" ht="15.75">
      <c r="A25" s="1"/>
      <c r="B25" s="2"/>
      <c r="C25" s="2"/>
      <c r="D25" s="14" t="s">
        <v>3</v>
      </c>
      <c r="E25" s="144">
        <f>SUM(E9:G23)</f>
        <v>0</v>
      </c>
      <c r="F25" s="144"/>
      <c r="G25" s="144"/>
      <c r="H25" s="1"/>
    </row>
    <row r="26" spans="1:8">
      <c r="A26" s="1"/>
      <c r="B26" s="1"/>
      <c r="D26" s="1"/>
      <c r="F26" s="63"/>
      <c r="G26" s="62"/>
      <c r="H26" s="1"/>
    </row>
    <row r="27" spans="1:8" ht="15.75">
      <c r="A27" s="1"/>
      <c r="B27" s="2"/>
      <c r="C27" s="2"/>
      <c r="D27" s="14" t="s">
        <v>2</v>
      </c>
      <c r="F27" s="144">
        <f>0.22*E25</f>
        <v>0</v>
      </c>
      <c r="G27" s="144"/>
      <c r="H27" s="1"/>
    </row>
    <row r="28" spans="1:8">
      <c r="A28" s="1"/>
      <c r="B28" s="1"/>
      <c r="D28" s="1"/>
      <c r="F28" s="63"/>
      <c r="G28" s="62"/>
      <c r="H28" s="1"/>
    </row>
    <row r="29" spans="1:8" ht="18">
      <c r="A29" s="1"/>
      <c r="B29" s="2"/>
      <c r="C29" s="2"/>
      <c r="D29" s="13" t="s">
        <v>1</v>
      </c>
      <c r="E29" s="150">
        <f>E25+F27</f>
        <v>0</v>
      </c>
      <c r="F29" s="150"/>
      <c r="G29" s="150"/>
      <c r="H29" s="1"/>
    </row>
    <row r="30" spans="1:8">
      <c r="A30" s="1"/>
      <c r="B30" s="1"/>
      <c r="D30" s="1"/>
      <c r="F30" s="7"/>
      <c r="H30" s="1"/>
    </row>
    <row r="31" spans="1:8">
      <c r="A31" s="1"/>
      <c r="B31" s="1"/>
      <c r="D31" s="1"/>
      <c r="F31" s="7"/>
      <c r="H31" s="1"/>
    </row>
    <row r="32" spans="1:8" ht="12.75" customHeight="1">
      <c r="A32" s="1"/>
      <c r="B32" s="1"/>
      <c r="C32" s="151" t="s">
        <v>0</v>
      </c>
      <c r="D32" s="151"/>
      <c r="E32" s="151"/>
      <c r="F32" s="151"/>
      <c r="G32" s="151"/>
      <c r="H32" s="60"/>
    </row>
    <row r="33" spans="1:12">
      <c r="A33" s="1"/>
      <c r="B33" s="1"/>
      <c r="C33" s="151"/>
      <c r="D33" s="151"/>
      <c r="E33" s="151"/>
      <c r="F33" s="151"/>
      <c r="G33" s="151"/>
      <c r="H33" s="60"/>
    </row>
    <row r="34" spans="1:12">
      <c r="A34" s="1"/>
      <c r="B34" s="1"/>
      <c r="C34" s="151"/>
      <c r="D34" s="151"/>
      <c r="E34" s="151"/>
      <c r="F34" s="151"/>
      <c r="G34" s="151"/>
      <c r="H34" s="60"/>
    </row>
    <row r="35" spans="1:12">
      <c r="A35" s="1"/>
      <c r="B35" s="1"/>
      <c r="C35" s="151"/>
      <c r="D35" s="151"/>
      <c r="E35" s="151"/>
      <c r="F35" s="151"/>
      <c r="G35" s="151"/>
      <c r="H35" s="60"/>
    </row>
    <row r="36" spans="1:12" ht="12.75" customHeight="1">
      <c r="A36" s="1"/>
      <c r="B36" s="1"/>
      <c r="C36" s="151" t="s">
        <v>41</v>
      </c>
      <c r="D36" s="151"/>
      <c r="E36" s="151"/>
      <c r="F36" s="151"/>
      <c r="G36" s="151"/>
      <c r="H36" s="60"/>
    </row>
    <row r="37" spans="1:12">
      <c r="A37" s="1"/>
      <c r="B37" s="1"/>
      <c r="C37" s="151"/>
      <c r="D37" s="151"/>
      <c r="E37" s="151"/>
      <c r="F37" s="151"/>
      <c r="G37" s="151"/>
      <c r="H37" s="60"/>
    </row>
    <row r="38" spans="1:12">
      <c r="A38" s="1"/>
      <c r="B38" s="1"/>
      <c r="C38" s="151"/>
      <c r="D38" s="151"/>
      <c r="E38" s="151"/>
      <c r="F38" s="151"/>
      <c r="G38" s="151"/>
      <c r="H38" s="59"/>
      <c r="I38" s="59"/>
      <c r="J38" s="59"/>
      <c r="K38" s="59"/>
      <c r="L38" s="59"/>
    </row>
    <row r="39" spans="1:12">
      <c r="A39" s="1"/>
      <c r="B39" s="1"/>
      <c r="C39" s="151"/>
      <c r="D39" s="151"/>
      <c r="E39" s="151"/>
      <c r="F39" s="151"/>
      <c r="G39" s="151"/>
      <c r="H39" s="59"/>
      <c r="I39" s="59"/>
      <c r="J39" s="59"/>
      <c r="K39" s="59"/>
      <c r="L39" s="59"/>
    </row>
    <row r="40" spans="1:12">
      <c r="A40" s="1"/>
      <c r="B40" s="1"/>
      <c r="C40" s="151"/>
      <c r="D40" s="151"/>
      <c r="E40" s="151"/>
      <c r="F40" s="151"/>
      <c r="G40" s="60"/>
      <c r="H40" s="59"/>
      <c r="I40" s="59"/>
      <c r="J40" s="59"/>
      <c r="K40" s="59"/>
      <c r="L40" s="59"/>
    </row>
    <row r="41" spans="1:12" ht="12.75" customHeight="1">
      <c r="A41" s="1"/>
      <c r="B41" s="1"/>
      <c r="C41" s="143" t="s">
        <v>72</v>
      </c>
      <c r="D41" s="143"/>
      <c r="E41" s="143"/>
      <c r="F41" s="143"/>
      <c r="G41" s="143"/>
      <c r="H41" s="59"/>
      <c r="I41" s="59"/>
      <c r="J41" s="59"/>
      <c r="K41" s="59"/>
      <c r="L41" s="59"/>
    </row>
    <row r="42" spans="1:12" ht="12.75" customHeight="1">
      <c r="A42" s="1"/>
      <c r="B42" s="1"/>
      <c r="C42" s="143"/>
      <c r="D42" s="143"/>
      <c r="E42" s="143"/>
      <c r="F42" s="143"/>
      <c r="G42" s="143"/>
      <c r="H42" s="59"/>
      <c r="I42" s="59"/>
      <c r="J42" s="59"/>
      <c r="K42" s="59"/>
      <c r="L42" s="59"/>
    </row>
    <row r="43" spans="1:12">
      <c r="A43" s="1"/>
      <c r="B43" s="1"/>
      <c r="C43" s="59"/>
      <c r="D43" s="59"/>
      <c r="E43" s="59"/>
      <c r="F43" s="109"/>
      <c r="G43" s="59"/>
      <c r="H43" s="59"/>
      <c r="I43" s="59"/>
      <c r="J43" s="59"/>
      <c r="K43" s="59"/>
      <c r="L43" s="59"/>
    </row>
    <row r="44" spans="1:12" ht="12.75" customHeight="1">
      <c r="A44" s="1"/>
      <c r="B44" s="1"/>
      <c r="C44" s="142" t="s">
        <v>40</v>
      </c>
      <c r="D44" s="142"/>
      <c r="E44" s="142"/>
      <c r="F44" s="142"/>
      <c r="G44" s="142"/>
      <c r="H44" s="59"/>
      <c r="I44" s="59"/>
      <c r="J44" s="59"/>
      <c r="K44" s="59"/>
      <c r="L44" s="59"/>
    </row>
    <row r="45" spans="1:12">
      <c r="A45" s="1"/>
      <c r="B45" s="60"/>
      <c r="C45" s="142"/>
      <c r="D45" s="142"/>
      <c r="E45" s="142"/>
      <c r="F45" s="142"/>
      <c r="G45" s="142"/>
      <c r="H45" s="60"/>
    </row>
    <row r="46" spans="1:12">
      <c r="C46" s="59"/>
      <c r="D46" s="59"/>
      <c r="E46" s="59"/>
      <c r="F46" s="109"/>
      <c r="G46" s="59"/>
    </row>
    <row r="48" spans="1:12" s="38" customFormat="1" ht="12.95" customHeight="1">
      <c r="A48" s="51" t="s">
        <v>28</v>
      </c>
      <c r="B48" s="50"/>
      <c r="C48" s="49" t="s">
        <v>27</v>
      </c>
      <c r="D48" s="49" t="s">
        <v>26</v>
      </c>
      <c r="E48" s="48" t="s">
        <v>25</v>
      </c>
      <c r="F48" s="95" t="s">
        <v>24</v>
      </c>
      <c r="G48" s="47" t="s">
        <v>23</v>
      </c>
      <c r="H48" s="46" t="s">
        <v>22</v>
      </c>
    </row>
    <row r="49" spans="1:9" s="38" customFormat="1" thickBot="1">
      <c r="A49" s="45" t="s">
        <v>21</v>
      </c>
      <c r="B49" s="44"/>
      <c r="C49" s="43" t="s">
        <v>21</v>
      </c>
      <c r="D49" s="42"/>
      <c r="E49" s="41" t="s">
        <v>21</v>
      </c>
      <c r="F49" s="96"/>
      <c r="G49" s="40" t="s">
        <v>20</v>
      </c>
      <c r="H49" s="39"/>
    </row>
    <row r="50" spans="1:9" ht="13.5" thickTop="1">
      <c r="A50" s="37" t="s">
        <v>11</v>
      </c>
      <c r="B50" s="36"/>
      <c r="C50" s="35" t="s">
        <v>10</v>
      </c>
      <c r="D50" s="20"/>
      <c r="E50" s="34"/>
      <c r="F50" s="34"/>
      <c r="G50" s="34"/>
      <c r="H50" s="33"/>
    </row>
    <row r="52" spans="1:9" s="7" customFormat="1">
      <c r="A52" s="92" t="s">
        <v>19</v>
      </c>
      <c r="B52" s="85"/>
      <c r="C52" s="86" t="s">
        <v>18</v>
      </c>
      <c r="D52" s="87"/>
      <c r="E52" s="88"/>
      <c r="F52" s="89"/>
      <c r="G52" s="88"/>
      <c r="H52" s="90"/>
    </row>
    <row r="53" spans="1:9" s="7" customFormat="1">
      <c r="A53" s="80"/>
      <c r="B53" s="80"/>
      <c r="C53" s="81"/>
      <c r="D53" s="82"/>
      <c r="E53" s="66"/>
      <c r="F53" s="83"/>
      <c r="G53" s="66"/>
      <c r="H53" s="84"/>
    </row>
    <row r="54" spans="1:9" s="7" customFormat="1" ht="25.5">
      <c r="A54" s="80" t="s">
        <v>51</v>
      </c>
      <c r="B54" s="91" t="s">
        <v>29</v>
      </c>
      <c r="C54" s="81" t="s">
        <v>67</v>
      </c>
      <c r="D54" s="93" t="s">
        <v>68</v>
      </c>
      <c r="E54" s="66">
        <v>4</v>
      </c>
      <c r="F54" s="83" t="s">
        <v>15</v>
      </c>
      <c r="G54" s="66"/>
      <c r="H54" s="84">
        <f>E54*G54</f>
        <v>0</v>
      </c>
    </row>
    <row r="55" spans="1:9" s="7" customFormat="1">
      <c r="A55" s="80"/>
      <c r="B55" s="80"/>
      <c r="C55" s="81"/>
      <c r="D55" s="82"/>
      <c r="E55" s="66"/>
      <c r="F55" s="83"/>
      <c r="G55" s="66"/>
      <c r="H55" s="84"/>
    </row>
    <row r="56" spans="1:9" s="7" customFormat="1" ht="25.5">
      <c r="A56" s="80">
        <v>12</v>
      </c>
      <c r="B56" s="80">
        <v>282</v>
      </c>
      <c r="C56" s="81" t="s">
        <v>49</v>
      </c>
      <c r="D56" s="82"/>
      <c r="E56" s="66">
        <v>10</v>
      </c>
      <c r="F56" s="83" t="s">
        <v>15</v>
      </c>
      <c r="G56" s="66"/>
      <c r="H56" s="84">
        <f>E56*G56</f>
        <v>0</v>
      </c>
    </row>
    <row r="57" spans="1:9" s="7" customFormat="1">
      <c r="A57" s="80"/>
      <c r="B57" s="80"/>
      <c r="C57" s="81"/>
      <c r="D57" s="82"/>
      <c r="E57" s="66"/>
      <c r="F57" s="83"/>
      <c r="G57" s="66"/>
      <c r="H57" s="84"/>
    </row>
    <row r="58" spans="1:9" s="7" customFormat="1" ht="25.5">
      <c r="A58" s="80">
        <v>12</v>
      </c>
      <c r="B58" s="80">
        <v>284</v>
      </c>
      <c r="C58" s="81" t="s">
        <v>50</v>
      </c>
      <c r="D58" s="82"/>
      <c r="E58" s="66">
        <v>8</v>
      </c>
      <c r="F58" s="83" t="s">
        <v>15</v>
      </c>
      <c r="G58" s="66"/>
      <c r="H58" s="84">
        <f>E58*G58</f>
        <v>0</v>
      </c>
    </row>
    <row r="59" spans="1:9" s="7" customFormat="1">
      <c r="A59" s="80"/>
      <c r="B59" s="80"/>
      <c r="C59" s="81"/>
      <c r="D59" s="82"/>
      <c r="E59" s="66"/>
      <c r="F59" s="83"/>
      <c r="G59" s="66"/>
      <c r="H59" s="84"/>
    </row>
    <row r="60" spans="1:9" s="7" customFormat="1">
      <c r="A60" s="80">
        <v>12</v>
      </c>
      <c r="B60" s="91" t="s">
        <v>69</v>
      </c>
      <c r="C60" s="81" t="s">
        <v>70</v>
      </c>
      <c r="D60" s="82"/>
      <c r="E60" s="66">
        <v>1</v>
      </c>
      <c r="F60" s="83" t="s">
        <v>15</v>
      </c>
      <c r="G60" s="66"/>
      <c r="H60" s="84">
        <f>E60*G60</f>
        <v>0</v>
      </c>
    </row>
    <row r="61" spans="1:9" s="7" customFormat="1">
      <c r="A61" s="80"/>
      <c r="B61" s="80"/>
      <c r="C61" s="94"/>
      <c r="D61" s="82"/>
      <c r="E61" s="66"/>
      <c r="F61" s="83"/>
      <c r="G61" s="66"/>
      <c r="H61" s="84"/>
    </row>
    <row r="62" spans="1:9" s="79" customFormat="1" ht="25.5">
      <c r="A62" s="80" t="s">
        <v>51</v>
      </c>
      <c r="B62" s="91" t="s">
        <v>71</v>
      </c>
      <c r="C62" s="114" t="s">
        <v>80</v>
      </c>
      <c r="D62" s="82"/>
      <c r="E62" s="66">
        <v>1</v>
      </c>
      <c r="F62" s="83" t="s">
        <v>15</v>
      </c>
      <c r="G62" s="66"/>
      <c r="H62" s="84">
        <f>E62*G62</f>
        <v>0</v>
      </c>
      <c r="I62" s="7"/>
    </row>
    <row r="63" spans="1:9" s="7" customFormat="1" ht="13.5" thickBot="1">
      <c r="A63" s="97"/>
      <c r="B63" s="97"/>
      <c r="C63" s="98"/>
      <c r="D63" s="99"/>
      <c r="E63" s="67"/>
      <c r="F63" s="100"/>
      <c r="G63" s="67"/>
      <c r="H63" s="101"/>
    </row>
    <row r="64" spans="1:9" s="7" customFormat="1" ht="15">
      <c r="A64" s="102" t="s">
        <v>11</v>
      </c>
      <c r="B64" s="103"/>
      <c r="C64" s="104" t="s">
        <v>10</v>
      </c>
      <c r="D64" s="105"/>
      <c r="E64" s="106"/>
      <c r="F64" s="105"/>
      <c r="G64" s="104" t="s">
        <v>14</v>
      </c>
      <c r="H64" s="107">
        <f>SUM(H52:H62)</f>
        <v>0</v>
      </c>
    </row>
    <row r="66" spans="1:8">
      <c r="A66" s="51" t="s">
        <v>28</v>
      </c>
      <c r="B66" s="50"/>
      <c r="C66" s="49" t="s">
        <v>27</v>
      </c>
      <c r="D66" s="49" t="s">
        <v>26</v>
      </c>
      <c r="E66" s="48" t="s">
        <v>25</v>
      </c>
      <c r="F66" s="95" t="s">
        <v>24</v>
      </c>
      <c r="G66" s="47" t="s">
        <v>23</v>
      </c>
      <c r="H66" s="46" t="s">
        <v>22</v>
      </c>
    </row>
    <row r="67" spans="1:8" ht="13.5" thickBot="1">
      <c r="A67" s="45" t="s">
        <v>21</v>
      </c>
      <c r="B67" s="44"/>
      <c r="C67" s="43" t="s">
        <v>21</v>
      </c>
      <c r="D67" s="42"/>
      <c r="E67" s="41" t="s">
        <v>21</v>
      </c>
      <c r="F67" s="96"/>
      <c r="G67" s="40" t="s">
        <v>20</v>
      </c>
      <c r="H67" s="39"/>
    </row>
    <row r="68" spans="1:8" ht="13.5" thickTop="1">
      <c r="A68" s="37" t="s">
        <v>8</v>
      </c>
      <c r="B68" s="36"/>
      <c r="C68" s="35" t="s">
        <v>7</v>
      </c>
      <c r="D68" s="20"/>
      <c r="E68" s="34"/>
      <c r="F68" s="34"/>
      <c r="G68" s="34"/>
      <c r="H68" s="33"/>
    </row>
    <row r="70" spans="1:8">
      <c r="A70" s="30" t="s">
        <v>33</v>
      </c>
      <c r="B70" s="29"/>
      <c r="C70" s="28" t="s">
        <v>32</v>
      </c>
      <c r="D70" s="27"/>
      <c r="E70" s="26"/>
      <c r="F70" s="89"/>
      <c r="G70" s="26"/>
      <c r="H70" s="25"/>
    </row>
    <row r="71" spans="1:8" ht="25.5">
      <c r="A71" s="24">
        <v>61</v>
      </c>
      <c r="B71" s="24">
        <v>122</v>
      </c>
      <c r="C71" s="53" t="s">
        <v>52</v>
      </c>
      <c r="D71" s="32"/>
      <c r="E71" s="31">
        <v>31</v>
      </c>
      <c r="F71" s="83" t="s">
        <v>15</v>
      </c>
      <c r="G71" s="31"/>
      <c r="H71" s="23">
        <f>E71*G71</f>
        <v>0</v>
      </c>
    </row>
    <row r="72" spans="1:8">
      <c r="A72" s="24"/>
      <c r="B72" s="24"/>
      <c r="C72" s="53"/>
      <c r="D72" s="32"/>
      <c r="E72" s="31"/>
      <c r="F72" s="83"/>
      <c r="G72" s="31"/>
      <c r="H72" s="23"/>
    </row>
    <row r="73" spans="1:8" ht="38.25">
      <c r="A73" s="24">
        <v>61</v>
      </c>
      <c r="B73" s="24">
        <v>214</v>
      </c>
      <c r="C73" s="116" t="s">
        <v>81</v>
      </c>
      <c r="D73" s="32"/>
      <c r="E73" s="31">
        <v>6</v>
      </c>
      <c r="F73" s="83" t="s">
        <v>15</v>
      </c>
      <c r="G73" s="31"/>
      <c r="H73" s="23">
        <f>E73*G73</f>
        <v>0</v>
      </c>
    </row>
    <row r="74" spans="1:8">
      <c r="A74" s="24"/>
      <c r="B74" s="24"/>
      <c r="C74" s="53"/>
      <c r="D74" s="32"/>
      <c r="E74" s="31"/>
      <c r="F74" s="83"/>
      <c r="G74" s="31"/>
      <c r="H74" s="23"/>
    </row>
    <row r="75" spans="1:8" ht="38.25">
      <c r="A75" s="24">
        <v>61</v>
      </c>
      <c r="B75" s="24">
        <v>215</v>
      </c>
      <c r="C75" s="53" t="s">
        <v>63</v>
      </c>
      <c r="D75" s="32"/>
      <c r="E75" s="31">
        <v>12</v>
      </c>
      <c r="F75" s="83" t="s">
        <v>15</v>
      </c>
      <c r="G75" s="31"/>
      <c r="H75" s="23">
        <f>E75*G75</f>
        <v>0</v>
      </c>
    </row>
    <row r="76" spans="1:8">
      <c r="A76" s="24"/>
      <c r="B76" s="24"/>
      <c r="C76" s="53"/>
      <c r="D76" s="32"/>
      <c r="E76" s="31"/>
      <c r="F76" s="83"/>
      <c r="G76" s="31"/>
      <c r="H76" s="23"/>
    </row>
    <row r="77" spans="1:8" ht="38.25">
      <c r="A77" s="24">
        <v>61</v>
      </c>
      <c r="B77" s="24">
        <v>217</v>
      </c>
      <c r="C77" s="53" t="s">
        <v>64</v>
      </c>
      <c r="D77" s="32"/>
      <c r="E77" s="31">
        <v>9</v>
      </c>
      <c r="F77" s="83" t="s">
        <v>15</v>
      </c>
      <c r="G77" s="58"/>
      <c r="H77" s="23">
        <f>E77*G77</f>
        <v>0</v>
      </c>
    </row>
    <row r="78" spans="1:8">
      <c r="A78" s="24"/>
      <c r="B78" s="24"/>
      <c r="C78" s="53"/>
      <c r="D78" s="32"/>
      <c r="E78" s="31"/>
      <c r="F78" s="83"/>
      <c r="G78" s="31"/>
      <c r="H78" s="23"/>
    </row>
    <row r="79" spans="1:8" ht="38.25">
      <c r="A79" s="24">
        <v>61</v>
      </c>
      <c r="B79" s="24">
        <v>217</v>
      </c>
      <c r="C79" s="53" t="s">
        <v>53</v>
      </c>
      <c r="D79" s="32"/>
      <c r="E79" s="31">
        <v>3</v>
      </c>
      <c r="F79" s="83" t="s">
        <v>15</v>
      </c>
      <c r="G79" s="58"/>
      <c r="H79" s="23">
        <f>E79*G79</f>
        <v>0</v>
      </c>
    </row>
    <row r="80" spans="1:8">
      <c r="A80" s="24"/>
      <c r="B80" s="24"/>
      <c r="C80" s="53"/>
      <c r="D80" s="32"/>
      <c r="E80" s="31"/>
      <c r="F80" s="83"/>
      <c r="G80" s="58"/>
      <c r="H80" s="23"/>
    </row>
    <row r="81" spans="1:8" ht="38.25">
      <c r="A81" s="24">
        <v>61</v>
      </c>
      <c r="B81" s="24">
        <v>219</v>
      </c>
      <c r="C81" s="116" t="s">
        <v>82</v>
      </c>
      <c r="D81" s="32"/>
      <c r="E81" s="31">
        <v>1</v>
      </c>
      <c r="F81" s="83" t="s">
        <v>15</v>
      </c>
      <c r="G81" s="58"/>
      <c r="H81" s="23">
        <f>E81*G81</f>
        <v>0</v>
      </c>
    </row>
    <row r="82" spans="1:8">
      <c r="A82" s="24"/>
      <c r="B82" s="24"/>
      <c r="C82" s="53"/>
      <c r="D82" s="32"/>
      <c r="E82" s="31"/>
      <c r="F82" s="83"/>
      <c r="G82" s="58"/>
      <c r="H82" s="23"/>
    </row>
    <row r="83" spans="1:8" ht="51">
      <c r="A83" s="24">
        <v>61</v>
      </c>
      <c r="B83" s="24">
        <v>442</v>
      </c>
      <c r="C83" s="116" t="s">
        <v>83</v>
      </c>
      <c r="D83" s="32"/>
      <c r="E83" s="31">
        <v>4</v>
      </c>
      <c r="F83" s="83" t="s">
        <v>15</v>
      </c>
      <c r="G83" s="58"/>
      <c r="H83" s="23">
        <f>E83*G83</f>
        <v>0</v>
      </c>
    </row>
    <row r="84" spans="1:8">
      <c r="A84" s="24"/>
      <c r="B84" s="24"/>
      <c r="C84" s="53"/>
      <c r="D84" s="32"/>
      <c r="E84" s="31"/>
      <c r="F84" s="83"/>
      <c r="G84" s="31"/>
      <c r="H84" s="23"/>
    </row>
    <row r="85" spans="1:8" ht="51">
      <c r="A85" s="24">
        <v>61</v>
      </c>
      <c r="B85" s="115" t="s">
        <v>87</v>
      </c>
      <c r="C85" s="116" t="s">
        <v>84</v>
      </c>
      <c r="D85" s="32"/>
      <c r="E85" s="31">
        <v>1</v>
      </c>
      <c r="F85" s="83" t="s">
        <v>15</v>
      </c>
      <c r="G85" s="58"/>
      <c r="H85" s="23">
        <f>E85*G85</f>
        <v>0</v>
      </c>
    </row>
    <row r="86" spans="1:8">
      <c r="A86" s="24"/>
      <c r="B86" s="24"/>
      <c r="C86" s="116"/>
      <c r="D86" s="32"/>
      <c r="E86" s="31"/>
      <c r="F86" s="83"/>
      <c r="G86" s="58"/>
      <c r="H86" s="23"/>
    </row>
    <row r="87" spans="1:8" ht="51">
      <c r="A87" s="24">
        <v>61</v>
      </c>
      <c r="B87" s="115" t="s">
        <v>86</v>
      </c>
      <c r="C87" s="116" t="s">
        <v>85</v>
      </c>
      <c r="D87" s="32"/>
      <c r="E87" s="31">
        <v>1</v>
      </c>
      <c r="F87" s="83" t="s">
        <v>15</v>
      </c>
      <c r="G87" s="58"/>
      <c r="H87" s="23">
        <f>E87*G87</f>
        <v>0</v>
      </c>
    </row>
    <row r="88" spans="1:8">
      <c r="A88" s="24"/>
      <c r="B88" s="24"/>
      <c r="C88" s="53"/>
      <c r="D88" s="32"/>
      <c r="E88" s="31"/>
      <c r="F88" s="83"/>
      <c r="G88" s="58"/>
      <c r="H88" s="23"/>
    </row>
    <row r="89" spans="1:8" ht="51">
      <c r="A89" s="24">
        <v>61</v>
      </c>
      <c r="B89" s="115" t="s">
        <v>89</v>
      </c>
      <c r="C89" s="116" t="s">
        <v>88</v>
      </c>
      <c r="D89" s="32"/>
      <c r="E89" s="31">
        <v>7</v>
      </c>
      <c r="F89" s="83" t="s">
        <v>15</v>
      </c>
      <c r="G89" s="58"/>
      <c r="H89" s="23">
        <f>E89*G89</f>
        <v>0</v>
      </c>
    </row>
    <row r="90" spans="1:8">
      <c r="A90" s="24"/>
      <c r="B90" s="24"/>
      <c r="C90" s="116"/>
      <c r="D90" s="32"/>
      <c r="E90" s="31"/>
      <c r="F90" s="83"/>
      <c r="G90" s="58"/>
      <c r="H90" s="23"/>
    </row>
    <row r="91" spans="1:8" ht="51">
      <c r="A91" s="24">
        <v>61</v>
      </c>
      <c r="B91" s="115" t="s">
        <v>90</v>
      </c>
      <c r="C91" s="116" t="s">
        <v>65</v>
      </c>
      <c r="D91" s="32"/>
      <c r="E91" s="31">
        <v>2</v>
      </c>
      <c r="F91" s="83" t="s">
        <v>15</v>
      </c>
      <c r="G91" s="58"/>
      <c r="H91" s="23">
        <f>E91*G91</f>
        <v>0</v>
      </c>
    </row>
    <row r="92" spans="1:8">
      <c r="A92" s="24"/>
      <c r="B92" s="24"/>
      <c r="C92" s="53"/>
      <c r="D92" s="32"/>
      <c r="E92" s="31"/>
      <c r="F92" s="83"/>
      <c r="G92" s="58"/>
      <c r="H92" s="23"/>
    </row>
    <row r="93" spans="1:8" ht="52.5">
      <c r="A93" s="24">
        <v>61</v>
      </c>
      <c r="B93" s="24">
        <v>722</v>
      </c>
      <c r="C93" s="116" t="s">
        <v>91</v>
      </c>
      <c r="D93" s="32"/>
      <c r="E93" s="31">
        <v>6</v>
      </c>
      <c r="F93" s="83" t="s">
        <v>15</v>
      </c>
      <c r="G93" s="58"/>
      <c r="H93" s="23">
        <f>E93*G93</f>
        <v>0</v>
      </c>
    </row>
    <row r="94" spans="1:8">
      <c r="A94" s="24"/>
      <c r="B94" s="24"/>
      <c r="C94" s="116"/>
      <c r="D94" s="32"/>
      <c r="E94" s="31"/>
      <c r="F94" s="83"/>
      <c r="G94" s="58"/>
      <c r="H94" s="23"/>
    </row>
    <row r="95" spans="1:8" ht="52.5">
      <c r="A95" s="24">
        <v>61</v>
      </c>
      <c r="B95" s="115">
        <v>723</v>
      </c>
      <c r="C95" s="116" t="s">
        <v>92</v>
      </c>
      <c r="D95" s="32"/>
      <c r="E95" s="31">
        <v>8</v>
      </c>
      <c r="F95" s="83" t="s">
        <v>15</v>
      </c>
      <c r="G95" s="58"/>
      <c r="H95" s="23">
        <f>E95*G95</f>
        <v>0</v>
      </c>
    </row>
    <row r="96" spans="1:8">
      <c r="A96" s="24"/>
      <c r="B96" s="24"/>
      <c r="C96" s="116"/>
      <c r="D96" s="32"/>
      <c r="E96" s="31"/>
      <c r="F96" s="83"/>
      <c r="G96" s="58"/>
      <c r="H96" s="23"/>
    </row>
    <row r="97" spans="1:8" ht="51">
      <c r="A97" s="24">
        <v>61</v>
      </c>
      <c r="B97" s="115" t="s">
        <v>75</v>
      </c>
      <c r="C97" s="116" t="s">
        <v>102</v>
      </c>
      <c r="D97" s="32"/>
      <c r="E97" s="31">
        <v>2</v>
      </c>
      <c r="F97" s="83" t="s">
        <v>15</v>
      </c>
      <c r="G97" s="58"/>
      <c r="H97" s="23">
        <f>E97*G97</f>
        <v>0</v>
      </c>
    </row>
    <row r="98" spans="1:8">
      <c r="A98" s="24"/>
      <c r="B98" s="115"/>
      <c r="C98" s="116"/>
      <c r="D98" s="32"/>
      <c r="E98" s="31"/>
      <c r="F98" s="83"/>
      <c r="G98" s="58"/>
      <c r="H98" s="23"/>
    </row>
    <row r="99" spans="1:8" ht="52.5">
      <c r="A99" s="24">
        <v>61</v>
      </c>
      <c r="B99" s="115" t="s">
        <v>103</v>
      </c>
      <c r="C99" s="116" t="s">
        <v>54</v>
      </c>
      <c r="D99" s="32"/>
      <c r="E99" s="31">
        <v>6</v>
      </c>
      <c r="F99" s="83" t="s">
        <v>15</v>
      </c>
      <c r="G99" s="58"/>
      <c r="H99" s="23">
        <f>E99*G99</f>
        <v>0</v>
      </c>
    </row>
    <row r="100" spans="1:8">
      <c r="A100" s="24"/>
      <c r="B100" s="24"/>
      <c r="C100" s="53"/>
      <c r="D100" s="32"/>
      <c r="E100" s="31"/>
      <c r="F100" s="83"/>
      <c r="G100" s="58"/>
      <c r="H100" s="23"/>
    </row>
    <row r="101" spans="1:8" ht="52.5">
      <c r="A101" s="24">
        <v>61</v>
      </c>
      <c r="B101" s="115">
        <v>725</v>
      </c>
      <c r="C101" s="116" t="s">
        <v>104</v>
      </c>
      <c r="D101" s="32"/>
      <c r="E101" s="31">
        <v>3</v>
      </c>
      <c r="F101" s="83" t="s">
        <v>15</v>
      </c>
      <c r="G101" s="58"/>
      <c r="H101" s="23">
        <f>E101*G101</f>
        <v>0</v>
      </c>
    </row>
    <row r="102" spans="1:8">
      <c r="A102" s="24"/>
      <c r="B102" s="24"/>
      <c r="C102" s="53"/>
      <c r="D102" s="32"/>
      <c r="E102" s="31"/>
      <c r="F102" s="83"/>
      <c r="G102" s="58"/>
      <c r="H102" s="23"/>
    </row>
    <row r="103" spans="1:8">
      <c r="A103" s="51" t="s">
        <v>28</v>
      </c>
      <c r="B103" s="50"/>
      <c r="C103" s="49" t="s">
        <v>27</v>
      </c>
      <c r="D103" s="49" t="s">
        <v>26</v>
      </c>
      <c r="E103" s="48" t="s">
        <v>25</v>
      </c>
      <c r="F103" s="95" t="s">
        <v>24</v>
      </c>
      <c r="G103" s="47" t="s">
        <v>23</v>
      </c>
      <c r="H103" s="46" t="s">
        <v>22</v>
      </c>
    </row>
    <row r="104" spans="1:8" ht="13.5" thickBot="1">
      <c r="A104" s="45" t="s">
        <v>21</v>
      </c>
      <c r="B104" s="44"/>
      <c r="C104" s="43" t="s">
        <v>21</v>
      </c>
      <c r="D104" s="42"/>
      <c r="E104" s="41" t="s">
        <v>21</v>
      </c>
      <c r="F104" s="96"/>
      <c r="G104" s="40" t="s">
        <v>20</v>
      </c>
      <c r="H104" s="39"/>
    </row>
    <row r="105" spans="1:8" ht="13.5" thickTop="1">
      <c r="A105" s="37" t="s">
        <v>8</v>
      </c>
      <c r="B105" s="36"/>
      <c r="C105" s="35" t="s">
        <v>7</v>
      </c>
      <c r="D105" s="20"/>
      <c r="E105" s="34"/>
      <c r="F105" s="34"/>
      <c r="G105" s="34"/>
      <c r="H105" s="33"/>
    </row>
    <row r="106" spans="1:8">
      <c r="A106" s="68"/>
      <c r="B106" s="69"/>
      <c r="C106" s="70"/>
      <c r="D106" s="71"/>
      <c r="E106" s="7"/>
      <c r="F106" s="7"/>
      <c r="G106" s="7"/>
      <c r="H106" s="73"/>
    </row>
    <row r="107" spans="1:8">
      <c r="A107" s="30" t="s">
        <v>31</v>
      </c>
      <c r="B107" s="29"/>
      <c r="C107" s="28" t="s">
        <v>30</v>
      </c>
      <c r="D107" s="27"/>
      <c r="E107" s="26"/>
      <c r="F107" s="89"/>
      <c r="G107" s="26"/>
      <c r="H107" s="25"/>
    </row>
    <row r="108" spans="1:8" ht="63.75">
      <c r="A108" s="24">
        <v>62</v>
      </c>
      <c r="B108" s="24">
        <v>121</v>
      </c>
      <c r="C108" s="53" t="s">
        <v>55</v>
      </c>
      <c r="D108" s="52" t="s">
        <v>93</v>
      </c>
      <c r="E108" s="31">
        <v>9438</v>
      </c>
      <c r="F108" s="83" t="s">
        <v>16</v>
      </c>
      <c r="G108" s="31"/>
      <c r="H108" s="23">
        <f>E108*G108</f>
        <v>0</v>
      </c>
    </row>
    <row r="109" spans="1:8">
      <c r="A109" s="24"/>
      <c r="B109" s="24"/>
      <c r="C109" s="53"/>
      <c r="D109" s="52"/>
      <c r="E109" s="31"/>
      <c r="F109" s="83"/>
      <c r="G109" s="31"/>
      <c r="H109" s="23"/>
    </row>
    <row r="110" spans="1:8" ht="63.75">
      <c r="A110" s="24">
        <v>62</v>
      </c>
      <c r="B110" s="24">
        <v>126</v>
      </c>
      <c r="C110" s="116" t="s">
        <v>95</v>
      </c>
      <c r="D110" s="52" t="s">
        <v>93</v>
      </c>
      <c r="E110" s="31">
        <v>32</v>
      </c>
      <c r="F110" s="83" t="s">
        <v>16</v>
      </c>
      <c r="G110" s="31"/>
      <c r="H110" s="23">
        <f>E110*G110</f>
        <v>0</v>
      </c>
    </row>
    <row r="111" spans="1:8">
      <c r="A111" s="24"/>
      <c r="B111" s="24"/>
      <c r="C111" s="53"/>
      <c r="D111" s="52"/>
      <c r="E111" s="31"/>
      <c r="F111" s="83"/>
      <c r="G111" s="31"/>
      <c r="H111" s="23"/>
    </row>
    <row r="112" spans="1:8" ht="65.25">
      <c r="A112" s="24">
        <v>62</v>
      </c>
      <c r="B112" s="24">
        <v>163</v>
      </c>
      <c r="C112" s="53" t="s">
        <v>58</v>
      </c>
      <c r="D112" s="52" t="s">
        <v>93</v>
      </c>
      <c r="E112" s="31">
        <v>7.6</v>
      </c>
      <c r="F112" s="83" t="s">
        <v>16</v>
      </c>
      <c r="G112" s="31"/>
      <c r="H112" s="23">
        <f>E112*G112</f>
        <v>0</v>
      </c>
    </row>
    <row r="113" spans="1:8">
      <c r="A113" s="24"/>
      <c r="B113" s="24"/>
      <c r="C113" s="53"/>
      <c r="D113" s="32"/>
      <c r="E113" s="31"/>
      <c r="F113" s="83"/>
      <c r="G113" s="31"/>
      <c r="H113" s="23"/>
    </row>
    <row r="114" spans="1:8" ht="67.5" customHeight="1">
      <c r="A114" s="24">
        <v>62</v>
      </c>
      <c r="B114" s="115">
        <v>168</v>
      </c>
      <c r="C114" s="116" t="s">
        <v>56</v>
      </c>
      <c r="D114" s="52" t="s">
        <v>94</v>
      </c>
      <c r="E114" s="31">
        <v>142</v>
      </c>
      <c r="F114" s="83" t="s">
        <v>17</v>
      </c>
      <c r="G114" s="31"/>
      <c r="H114" s="23">
        <f>E114*G114</f>
        <v>0</v>
      </c>
    </row>
    <row r="115" spans="1:8">
      <c r="A115" s="24"/>
      <c r="B115" s="115"/>
      <c r="C115" s="53"/>
      <c r="D115" s="52"/>
      <c r="E115" s="31"/>
      <c r="F115" s="83"/>
      <c r="G115" s="31"/>
      <c r="H115" s="23"/>
    </row>
    <row r="116" spans="1:8" ht="25.5">
      <c r="A116" s="24">
        <v>62</v>
      </c>
      <c r="B116" s="115">
        <v>231</v>
      </c>
      <c r="C116" s="116" t="s">
        <v>105</v>
      </c>
      <c r="D116" s="52"/>
      <c r="E116" s="31">
        <v>246</v>
      </c>
      <c r="F116" s="83" t="s">
        <v>16</v>
      </c>
      <c r="G116" s="31"/>
      <c r="H116" s="23">
        <f>E116*G116</f>
        <v>0</v>
      </c>
    </row>
    <row r="117" spans="1:8">
      <c r="A117" s="24"/>
      <c r="B117" s="115"/>
      <c r="C117" s="116"/>
      <c r="D117" s="52"/>
      <c r="E117" s="31"/>
      <c r="F117" s="83"/>
      <c r="G117" s="31"/>
      <c r="H117" s="23"/>
    </row>
    <row r="118" spans="1:8" ht="25.5">
      <c r="A118" s="24">
        <v>62</v>
      </c>
      <c r="B118" s="24">
        <v>237</v>
      </c>
      <c r="C118" s="53" t="s">
        <v>66</v>
      </c>
      <c r="D118" s="52"/>
      <c r="E118" s="31">
        <f>E112</f>
        <v>7.6</v>
      </c>
      <c r="F118" s="83" t="s">
        <v>16</v>
      </c>
      <c r="G118" s="58"/>
      <c r="H118" s="23">
        <f>E118*G118</f>
        <v>0</v>
      </c>
    </row>
    <row r="119" spans="1:8">
      <c r="A119" s="24"/>
      <c r="B119" s="24"/>
      <c r="C119" s="53"/>
      <c r="D119" s="32"/>
      <c r="E119" s="31"/>
      <c r="F119" s="83"/>
      <c r="G119" s="31"/>
      <c r="H119" s="23"/>
    </row>
    <row r="120" spans="1:8" ht="39.75">
      <c r="A120" s="24">
        <v>62</v>
      </c>
      <c r="B120" s="24">
        <v>244</v>
      </c>
      <c r="C120" s="53" t="s">
        <v>57</v>
      </c>
      <c r="D120" s="32"/>
      <c r="E120" s="31">
        <v>71</v>
      </c>
      <c r="F120" s="83" t="s">
        <v>17</v>
      </c>
      <c r="G120" s="58"/>
      <c r="H120" s="23">
        <f>E120*G120</f>
        <v>0</v>
      </c>
    </row>
    <row r="121" spans="1:8">
      <c r="A121" s="24"/>
      <c r="B121" s="24"/>
      <c r="C121" s="53"/>
      <c r="D121" s="32"/>
      <c r="E121" s="31"/>
      <c r="F121" s="83"/>
      <c r="G121" s="58"/>
      <c r="H121" s="23"/>
    </row>
    <row r="122" spans="1:8" ht="25.5">
      <c r="A122" s="24">
        <v>62</v>
      </c>
      <c r="B122" s="24">
        <v>251</v>
      </c>
      <c r="C122" s="116" t="s">
        <v>96</v>
      </c>
      <c r="D122" s="52"/>
      <c r="E122" s="31">
        <v>810</v>
      </c>
      <c r="F122" s="83" t="s">
        <v>16</v>
      </c>
      <c r="G122" s="58"/>
      <c r="H122" s="23">
        <f>E122*G122</f>
        <v>0</v>
      </c>
    </row>
    <row r="123" spans="1:8">
      <c r="A123" s="24"/>
      <c r="B123" s="24"/>
      <c r="C123" s="116"/>
      <c r="D123" s="52"/>
      <c r="E123" s="31"/>
      <c r="F123" s="83"/>
      <c r="G123" s="58"/>
      <c r="H123" s="23"/>
    </row>
    <row r="124" spans="1:8" ht="25.5">
      <c r="A124" s="24">
        <v>62</v>
      </c>
      <c r="B124" s="24">
        <v>256</v>
      </c>
      <c r="C124" s="116" t="s">
        <v>107</v>
      </c>
      <c r="D124" s="52"/>
      <c r="E124" s="31">
        <v>16</v>
      </c>
      <c r="F124" s="83" t="s">
        <v>16</v>
      </c>
      <c r="G124" s="58"/>
      <c r="H124" s="23">
        <f>E124*G124</f>
        <v>0</v>
      </c>
    </row>
    <row r="125" spans="1:8">
      <c r="A125" s="24"/>
      <c r="B125" s="24"/>
      <c r="C125" s="53"/>
      <c r="D125" s="32"/>
      <c r="E125" s="31"/>
      <c r="F125" s="83"/>
      <c r="G125" s="58"/>
      <c r="H125" s="23"/>
    </row>
    <row r="126" spans="1:8" ht="38.25">
      <c r="A126" s="24">
        <v>62</v>
      </c>
      <c r="B126" s="115" t="s">
        <v>110</v>
      </c>
      <c r="C126" s="116" t="s">
        <v>108</v>
      </c>
      <c r="D126" s="52"/>
      <c r="E126" s="31">
        <v>1.5</v>
      </c>
      <c r="F126" s="83" t="s">
        <v>17</v>
      </c>
      <c r="G126" s="58"/>
      <c r="H126" s="23">
        <f>E126*G126</f>
        <v>0</v>
      </c>
    </row>
    <row r="127" spans="1:8">
      <c r="A127" s="24"/>
      <c r="B127" s="24"/>
      <c r="C127" s="116"/>
      <c r="D127" s="52"/>
      <c r="E127" s="31"/>
      <c r="F127" s="83"/>
      <c r="G127" s="58"/>
      <c r="H127" s="23"/>
    </row>
    <row r="128" spans="1:8" ht="38.25">
      <c r="A128" s="24">
        <v>62</v>
      </c>
      <c r="B128" s="115" t="s">
        <v>109</v>
      </c>
      <c r="C128" s="116" t="s">
        <v>111</v>
      </c>
      <c r="D128" s="52"/>
      <c r="E128" s="31">
        <v>20</v>
      </c>
      <c r="F128" s="83" t="s">
        <v>17</v>
      </c>
      <c r="G128" s="58"/>
      <c r="H128" s="23">
        <f>E128*G128</f>
        <v>0</v>
      </c>
    </row>
    <row r="129" spans="1:8">
      <c r="A129" s="24"/>
      <c r="B129" s="24"/>
      <c r="C129" s="53"/>
      <c r="D129" s="52"/>
      <c r="E129" s="31"/>
      <c r="F129" s="83"/>
      <c r="G129" s="58"/>
      <c r="H129" s="23"/>
    </row>
    <row r="130" spans="1:8" ht="25.5">
      <c r="A130" s="115" t="s">
        <v>97</v>
      </c>
      <c r="B130" s="118" t="s">
        <v>98</v>
      </c>
      <c r="C130" s="116" t="s">
        <v>106</v>
      </c>
      <c r="D130" s="52"/>
      <c r="E130" s="31">
        <v>2</v>
      </c>
      <c r="F130" s="117" t="s">
        <v>15</v>
      </c>
      <c r="G130" s="58"/>
      <c r="H130" s="23">
        <f>E130*G130</f>
        <v>0</v>
      </c>
    </row>
    <row r="131" spans="1:8">
      <c r="A131" s="115"/>
      <c r="B131" s="118"/>
      <c r="C131" s="116"/>
      <c r="D131" s="52"/>
      <c r="E131" s="31"/>
      <c r="F131" s="117"/>
      <c r="G131" s="58"/>
      <c r="H131" s="23"/>
    </row>
    <row r="132" spans="1:8" ht="25.5">
      <c r="A132" s="115" t="s">
        <v>97</v>
      </c>
      <c r="B132" s="118" t="s">
        <v>114</v>
      </c>
      <c r="C132" s="116" t="s">
        <v>112</v>
      </c>
      <c r="D132" s="52" t="s">
        <v>113</v>
      </c>
      <c r="E132" s="31">
        <v>6</v>
      </c>
      <c r="F132" s="117" t="s">
        <v>15</v>
      </c>
      <c r="G132" s="58"/>
      <c r="H132" s="23">
        <f>E132*G132</f>
        <v>0</v>
      </c>
    </row>
    <row r="133" spans="1:8">
      <c r="A133" s="122"/>
      <c r="B133" s="123"/>
      <c r="C133" s="124"/>
      <c r="D133" s="125"/>
      <c r="E133" s="126"/>
      <c r="F133" s="127"/>
      <c r="G133" s="128"/>
      <c r="H133" s="129"/>
    </row>
    <row r="134" spans="1:8" ht="15">
      <c r="A134" s="22" t="s">
        <v>8</v>
      </c>
      <c r="B134" s="21"/>
      <c r="C134" s="18" t="s">
        <v>7</v>
      </c>
      <c r="D134" s="20"/>
      <c r="E134" s="19"/>
      <c r="F134" s="34"/>
      <c r="G134" s="18" t="s">
        <v>14</v>
      </c>
      <c r="H134" s="17">
        <f>SUM(H71:H132)</f>
        <v>0</v>
      </c>
    </row>
    <row r="136" spans="1:8">
      <c r="A136" s="51" t="s">
        <v>28</v>
      </c>
      <c r="B136" s="50"/>
      <c r="C136" s="49" t="s">
        <v>27</v>
      </c>
      <c r="D136" s="49" t="s">
        <v>26</v>
      </c>
      <c r="E136" s="48" t="s">
        <v>25</v>
      </c>
      <c r="F136" s="95" t="s">
        <v>24</v>
      </c>
      <c r="G136" s="47" t="s">
        <v>23</v>
      </c>
      <c r="H136" s="46" t="s">
        <v>22</v>
      </c>
    </row>
    <row r="137" spans="1:8" ht="13.5" thickBot="1">
      <c r="A137" s="45" t="s">
        <v>21</v>
      </c>
      <c r="B137" s="44"/>
      <c r="C137" s="43" t="s">
        <v>21</v>
      </c>
      <c r="D137" s="42"/>
      <c r="E137" s="41" t="s">
        <v>21</v>
      </c>
      <c r="F137" s="96"/>
      <c r="G137" s="40" t="s">
        <v>20</v>
      </c>
      <c r="H137" s="39"/>
    </row>
    <row r="138" spans="1:8" ht="13.5" thickTop="1">
      <c r="A138" s="37" t="s">
        <v>6</v>
      </c>
      <c r="B138" s="36"/>
      <c r="C138" s="35" t="s">
        <v>5</v>
      </c>
      <c r="D138" s="20"/>
      <c r="E138" s="34"/>
      <c r="F138" s="34"/>
      <c r="G138" s="34"/>
      <c r="H138" s="33"/>
    </row>
    <row r="140" spans="1:8">
      <c r="A140" s="30" t="s">
        <v>39</v>
      </c>
      <c r="B140" s="29"/>
      <c r="C140" s="28" t="s">
        <v>38</v>
      </c>
      <c r="D140" s="27"/>
      <c r="E140" s="26"/>
      <c r="F140" s="89"/>
      <c r="G140" s="26"/>
      <c r="H140" s="25"/>
    </row>
    <row r="141" spans="1:8" ht="13.5" customHeight="1">
      <c r="A141" s="24">
        <v>79</v>
      </c>
      <c r="B141" s="24">
        <v>311</v>
      </c>
      <c r="C141" s="59" t="s">
        <v>37</v>
      </c>
      <c r="D141" s="139" t="s">
        <v>36</v>
      </c>
      <c r="E141" s="58">
        <v>5</v>
      </c>
      <c r="F141" s="83" t="s">
        <v>35</v>
      </c>
      <c r="G141" s="31"/>
      <c r="H141" s="23">
        <f>E141*G141</f>
        <v>0</v>
      </c>
    </row>
    <row r="142" spans="1:8" ht="13.5" customHeight="1">
      <c r="A142" s="24"/>
      <c r="B142" s="24"/>
      <c r="C142" s="59"/>
      <c r="D142" s="140"/>
      <c r="E142" s="58"/>
      <c r="F142" s="83"/>
      <c r="G142" s="31"/>
      <c r="H142" s="23"/>
    </row>
    <row r="143" spans="1:8" ht="25.5">
      <c r="A143" s="24">
        <v>79</v>
      </c>
      <c r="B143" s="24">
        <v>514</v>
      </c>
      <c r="C143" s="53" t="s">
        <v>34</v>
      </c>
      <c r="D143" s="140"/>
      <c r="E143" s="31">
        <v>1</v>
      </c>
      <c r="F143" s="83" t="s">
        <v>15</v>
      </c>
      <c r="G143" s="31"/>
      <c r="H143" s="23">
        <f>E143*G143</f>
        <v>0</v>
      </c>
    </row>
    <row r="144" spans="1:8" ht="13.5" thickBot="1">
      <c r="A144" s="57"/>
      <c r="B144" s="57"/>
      <c r="C144" s="55"/>
      <c r="D144" s="56"/>
      <c r="E144" s="55"/>
      <c r="F144" s="108"/>
      <c r="G144" s="55"/>
      <c r="H144" s="54"/>
    </row>
    <row r="145" spans="1:8" ht="15">
      <c r="A145" s="22" t="s">
        <v>6</v>
      </c>
      <c r="B145" s="21"/>
      <c r="C145" s="18" t="s">
        <v>5</v>
      </c>
      <c r="D145" s="20"/>
      <c r="E145" s="19"/>
      <c r="F145" s="34"/>
      <c r="G145" s="18" t="s">
        <v>14</v>
      </c>
      <c r="H145" s="17">
        <f>SUM(H141:H143)</f>
        <v>0</v>
      </c>
    </row>
  </sheetData>
  <mergeCells count="23">
    <mergeCell ref="E17:G17"/>
    <mergeCell ref="E19:G19"/>
    <mergeCell ref="E29:G29"/>
    <mergeCell ref="C40:F40"/>
    <mergeCell ref="F27:G27"/>
    <mergeCell ref="C32:G35"/>
    <mergeCell ref="C36:G39"/>
    <mergeCell ref="C7:G7"/>
    <mergeCell ref="D141:D143"/>
    <mergeCell ref="C5:I5"/>
    <mergeCell ref="A5:B5"/>
    <mergeCell ref="C44:G45"/>
    <mergeCell ref="C41:G42"/>
    <mergeCell ref="E25:G25"/>
    <mergeCell ref="C6:G6"/>
    <mergeCell ref="A6:B6"/>
    <mergeCell ref="A7:B7"/>
    <mergeCell ref="E23:G23"/>
    <mergeCell ref="E21:G21"/>
    <mergeCell ref="E9:G9"/>
    <mergeCell ref="E11:G11"/>
    <mergeCell ref="E13:G13"/>
    <mergeCell ref="E15:G15"/>
  </mergeCells>
  <pageMargins left="0.98425196850393704" right="0.78740157480314965" top="0.78740157480314965" bottom="0.78740157480314965" header="0.19685039370078741" footer="0.19685039370078741"/>
  <pageSetup paperSize="9" scale="65" orientation="portrait" r:id="rId1"/>
  <headerFooter alignWithMargins="0">
    <oddHeader xml:space="preserve">&amp;LDolenjska projektiva d.o.o.
Foersterjeva 10
8000 Novo mesto
&amp;CSPREMEMBA PROMETNE UREDITVE
na JP 798861 Otočec - Dolenje Kronovo&amp;RPrometna ureditev
E-801/16
</oddHeader>
    <oddFooter>&amp;C&amp;"Arial,Krepko"
&amp;A&amp;R&amp;"Arial,Krepko"&amp;10&amp;P&amp;"Arial,Navadno" od &amp;N</oddFooter>
  </headerFooter>
  <rowBreaks count="4" manualBreakCount="4">
    <brk id="47" max="7" man="1"/>
    <brk id="65" max="7" man="1"/>
    <brk id="102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0 - SKUPNA REKAPITULACIJA</vt:lpstr>
      <vt:lpstr>A.1 - MONM</vt:lpstr>
      <vt:lpstr>'0 - SKUPNA REKAPITULACIJA'!Področje_tiskanja</vt:lpstr>
      <vt:lpstr>'A.1 - MONM'!Področje_tiskanja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2018-05-15T07:14:48Z</dcterms:modified>
</cp:coreProperties>
</file>