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i\ELEKTRIČNA ENERGIJA\ROMSKO NASELJE ŽABJAK\Povabilo\"/>
    </mc:Choice>
  </mc:AlternateContent>
  <xr:revisionPtr revIDLastSave="0" documentId="13_ncr:1_{0010ACDD-551D-442A-BC6D-37DDD7088CDF}" xr6:coauthVersionLast="45" xr6:coauthVersionMax="46" xr10:uidLastSave="{00000000-0000-0000-0000-000000000000}"/>
  <workbookProtection workbookAlgorithmName="SHA-512" workbookHashValue="GVfzo2kGg5eL3Z2LGNREeLFlwkIW6n7TPsOh0GWMzZpXEqUn9+5A12nuzbPNyBsg8kTnDNaco4gF83rTykq4Cw==" workbookSaltValue="gJXBkernckgu4Ill7dnPRw==" workbookSpinCount="100000" lockStructure="1"/>
  <bookViews>
    <workbookView xWindow="-120" yWindow="-120" windowWidth="29040" windowHeight="15840" activeTab="1" xr2:uid="{00000000-000D-0000-FFFF-FFFF00000000}"/>
  </bookViews>
  <sheets>
    <sheet name="Rekapitulacija" sheetId="2" r:id="rId1"/>
    <sheet name="Popis" sheetId="1" r:id="rId2"/>
  </sheets>
  <definedNames>
    <definedName name="_xlnm.Print_Area" localSheetId="1">Popis!$A$1:$F$44</definedName>
    <definedName name="_xlnm.Print_Area" localSheetId="0">Rekapitulacija!$A$1:$E$11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43" i="1" l="1"/>
  <c r="F41" i="1"/>
  <c r="F39" i="1"/>
  <c r="F44" i="1" l="1"/>
  <c r="E5" i="2" s="1"/>
  <c r="F32" i="1"/>
  <c r="F30" i="1"/>
  <c r="F7" i="1" l="1"/>
  <c r="F14" i="1"/>
  <c r="F26" i="1"/>
  <c r="F28" i="1"/>
  <c r="F3" i="1"/>
  <c r="E34" i="1" l="1"/>
  <c r="F34" i="1" s="1"/>
  <c r="F35" i="1" s="1"/>
  <c r="E4" i="2" s="1"/>
  <c r="E7" i="2" s="1"/>
  <c r="E8" i="2" s="1"/>
  <c r="E9" i="2" s="1"/>
</calcChain>
</file>

<file path=xl/sharedStrings.xml><?xml version="1.0" encoding="utf-8"?>
<sst xmlns="http://schemas.openxmlformats.org/spreadsheetml/2006/main" count="103" uniqueCount="54">
  <si>
    <t>KOL</t>
  </si>
  <si>
    <t>VREDNOST</t>
  </si>
  <si>
    <t>EM</t>
  </si>
  <si>
    <t>CENA/EM</t>
  </si>
  <si>
    <t>SKUPAJ Z DDV:</t>
  </si>
  <si>
    <t>SKUPAJ:</t>
  </si>
  <si>
    <t>1.</t>
  </si>
  <si>
    <t>2.</t>
  </si>
  <si>
    <t>3.</t>
  </si>
  <si>
    <t>4.</t>
  </si>
  <si>
    <t>SKUPAJ</t>
  </si>
  <si>
    <t>REKAPITULACIJA:</t>
  </si>
  <si>
    <t>5.</t>
  </si>
  <si>
    <t>m</t>
  </si>
  <si>
    <t>kos</t>
  </si>
  <si>
    <t>6.</t>
  </si>
  <si>
    <t>kpl</t>
  </si>
  <si>
    <t>7.</t>
  </si>
  <si>
    <t>8.</t>
  </si>
  <si>
    <t xml:space="preserve">Dobava in montaža križnih sponk </t>
  </si>
  <si>
    <t>Drobni vezni material (vezice, vijaki, matice, podložke, zaščitna gibljiva cev…)</t>
  </si>
  <si>
    <t>Izvedba el. meritev za posamezno vtično gnezdo</t>
  </si>
  <si>
    <t>DDV 22 %:</t>
  </si>
  <si>
    <t>-</t>
  </si>
  <si>
    <t>FID 25A, 2p, 0,03A</t>
  </si>
  <si>
    <t>bakrene zbiralke 30x5mm</t>
  </si>
  <si>
    <t>varovalčni ločilnik 160A/1 - kos 14</t>
  </si>
  <si>
    <t>taljivi vložki NV100 10A - kos 14</t>
  </si>
  <si>
    <t>avtomatska varovalka B10A, 1p</t>
  </si>
  <si>
    <t>avtomatska varovalka C16A, 1p</t>
  </si>
  <si>
    <t>glavno stikalo grebenasto 3f 40A, 1-0</t>
  </si>
  <si>
    <t>ožičenje el.omare in drobni vezni material (sponke, žica do fi 10mm2, vijaki, matice, podložke, kabelski tudlci,…)</t>
  </si>
  <si>
    <t>ničelne sponke - letev IK020018</t>
  </si>
  <si>
    <t>omara A/FK4H, podstavek S4 X0-950/320, montažna plošča</t>
  </si>
  <si>
    <t>Izkop za priključno-razdelilno omaro NN</t>
  </si>
  <si>
    <t>odštevalni 1f, 1T števec delovne energije z relejem in RS485 Modbus komunikacijo</t>
  </si>
  <si>
    <t>bistabilno Modbus stikalo 16A za komunikacijo</t>
  </si>
  <si>
    <t xml:space="preserve">1. </t>
  </si>
  <si>
    <t>ELEKTRO DELA</t>
  </si>
  <si>
    <t>GRDBENA DELA</t>
  </si>
  <si>
    <t xml:space="preserve">2. </t>
  </si>
  <si>
    <t>GRADBENA DELA</t>
  </si>
  <si>
    <t>Izkop in priprava kab.cevne povezave do 5m, izkop-montaža za razdelilno omaro - vtično gnezdo</t>
  </si>
  <si>
    <t>9.</t>
  </si>
  <si>
    <t>Nepredvidena dela, ki jih potrdi nadzornik 1,5%</t>
  </si>
  <si>
    <r>
      <t>Dobava in montaža kabla NAYY-J 5x16mm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v obstoječo kabesko kanalizacijo. V posamezno instalacijsko cev se uvleče več kablov hkrati.</t>
    </r>
  </si>
  <si>
    <r>
      <t>Dobava in montaža kabla NYY-J 5x25mm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dolžine 5m, priklop kabla v distribucijski omari in v stikalnem bloku. Pri tem upaštevati potrebni pritrdilni in sopojni material.</t>
    </r>
  </si>
  <si>
    <t>Dobava, montaža, ožičenje in priklop vtičnega gnezda</t>
  </si>
  <si>
    <t>Dobava in montaža ozemljitvene žice 16 mm2</t>
  </si>
  <si>
    <t>Dobava montaža podstavka za stikalni blok dim. 950x590x320</t>
  </si>
  <si>
    <t>Dobava in montaža stikalnega bloka, dimenzij  1.080x590x320mm s podstavkom in ključavnico</t>
  </si>
  <si>
    <t>betosko ohišje s podstavkom in s kovinskimi pocinkanimi vratici ter ključavnico. Dimenzije betonskega ohišja s podstavkom je 1000x400x300 mm (v,š,g). Betonsko ohišje z vgrajeno omarico mora zagotavljati sistem zaščite IP68.</t>
  </si>
  <si>
    <t>omarica dim. 258x105x95 mm - 5, MOD - 1, podobno kot GEWISS GW68017</t>
  </si>
  <si>
    <t>šuko vtičnica IP 65 vgradna 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</si>
</sst>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0\ _S_I_T_-;\-* #,##0.00\ _S_I_T_-;_-* &quot;-&quot;??\ _S_I_T_-;_-@_-"/>
    <numFmt numFmtId="166" formatCode="#,##0.00\ &quot;€&quot;"/>
  </numFmts>
  <fonts count="1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family val="2"/>
      <charset val="238"/>
    </font>
    <font>
      <i/>
      <sz val="8"/>
      <name val="Switzerland"/>
      <charset val="238"/>
    </font>
    <font>
      <sz val="5"/>
      <name val="Courier New CE"/>
      <family val="3"/>
      <charset val="238"/>
    </font>
    <font>
      <sz val="9"/>
      <name val="Courier New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i/>
      <sz val="11"/>
      <name val="Courier New"/>
      <family val="3"/>
      <charset val="238"/>
    </font>
    <font>
      <sz val="11"/>
      <name val="Courier New"/>
      <family val="3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</font>
    <font>
      <sz val="10"/>
      <name val="Arial"/>
      <family val="2"/>
      <charset val="238"/>
    </font>
    <font>
      <vertAlign val="superscript"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0">
    <xf numFmtId="0" fontId="0" fillId="0" borderId="0"/>
    <xf numFmtId="0" fontId="4" fillId="0" borderId="0"/>
    <xf numFmtId="49" fontId="4" fillId="0" borderId="0">
      <alignment horizontal="right" vertical="top"/>
    </xf>
    <xf numFmtId="9" fontId="6" fillId="0" borderId="0" applyFont="0" applyFill="0" applyBorder="0" applyAlignment="0" applyProtection="0"/>
    <xf numFmtId="4" fontId="5" fillId="0" borderId="0">
      <alignment vertical="top"/>
      <protection hidden="1"/>
    </xf>
    <xf numFmtId="0" fontId="3" fillId="0" borderId="0"/>
    <xf numFmtId="165" fontId="14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10" fillId="0" borderId="0" xfId="2" applyFont="1" applyFill="1" applyAlignment="1" applyProtection="1">
      <alignment vertical="center"/>
      <protection hidden="1"/>
    </xf>
    <xf numFmtId="49" fontId="10" fillId="0" borderId="0" xfId="2" applyFont="1" applyFill="1" applyAlignment="1" applyProtection="1">
      <alignment horizontal="left" vertical="center" wrapText="1"/>
      <protection hidden="1"/>
    </xf>
    <xf numFmtId="49" fontId="10" fillId="0" borderId="0" xfId="2" applyFont="1" applyFill="1" applyAlignment="1" applyProtection="1">
      <alignment horizontal="right" vertical="center"/>
      <protection hidden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166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49" fontId="10" fillId="0" borderId="0" xfId="2" applyFont="1" applyFill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9" fontId="11" fillId="0" borderId="0" xfId="2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166" fontId="7" fillId="0" borderId="0" xfId="0" applyNumberFormat="1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left" vertical="center" wrapText="1"/>
    </xf>
    <xf numFmtId="166" fontId="7" fillId="0" borderId="3" xfId="0" applyNumberFormat="1" applyFont="1" applyBorder="1" applyAlignment="1" applyProtection="1">
      <alignment horizontal="right" vertical="center"/>
    </xf>
    <xf numFmtId="49" fontId="10" fillId="0" borderId="0" xfId="2" applyFont="1" applyFill="1" applyAlignment="1" applyProtection="1">
      <alignment vertical="center"/>
    </xf>
    <xf numFmtId="49" fontId="10" fillId="0" borderId="0" xfId="2" applyFont="1" applyFill="1" applyAlignment="1" applyProtection="1">
      <alignment horizontal="left" vertical="center" wrapText="1"/>
    </xf>
    <xf numFmtId="166" fontId="11" fillId="0" borderId="0" xfId="2" applyNumberFormat="1" applyFont="1" applyFill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9" fillId="0" borderId="4" xfId="0" applyFont="1" applyBorder="1" applyAlignment="1" applyProtection="1">
      <alignment vertical="center"/>
    </xf>
    <xf numFmtId="4" fontId="9" fillId="0" borderId="2" xfId="0" applyNumberFormat="1" applyFont="1" applyBorder="1" applyAlignment="1" applyProtection="1">
      <alignment horizontal="left" vertical="center" wrapText="1"/>
    </xf>
    <xf numFmtId="4" fontId="9" fillId="0" borderId="2" xfId="0" applyNumberFormat="1" applyFont="1" applyBorder="1" applyAlignment="1" applyProtection="1">
      <alignment horizontal="left" vertical="center"/>
    </xf>
    <xf numFmtId="4" fontId="13" fillId="0" borderId="2" xfId="0" applyNumberFormat="1" applyFont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/>
    </xf>
    <xf numFmtId="3" fontId="12" fillId="0" borderId="9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0" fontId="8" fillId="0" borderId="8" xfId="0" quotePrefix="1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4" fontId="9" fillId="0" borderId="5" xfId="0" applyNumberFormat="1" applyFont="1" applyBorder="1" applyAlignment="1" applyProtection="1">
      <alignment horizontal="center" vertical="center"/>
    </xf>
    <xf numFmtId="4" fontId="8" fillId="0" borderId="7" xfId="0" applyNumberFormat="1" applyFont="1" applyFill="1" applyBorder="1" applyAlignment="1" applyProtection="1">
      <alignment horizontal="center"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center" vertical="center"/>
    </xf>
    <xf numFmtId="4" fontId="8" fillId="0" borderId="9" xfId="0" applyNumberFormat="1" applyFont="1" applyFill="1" applyBorder="1" applyAlignment="1" applyProtection="1">
      <alignment horizontal="center" vertical="center"/>
    </xf>
    <xf numFmtId="4" fontId="9" fillId="0" borderId="2" xfId="0" applyNumberFormat="1" applyFont="1" applyBorder="1" applyAlignment="1" applyProtection="1">
      <alignment horizontal="center" vertical="center"/>
    </xf>
    <xf numFmtId="4" fontId="8" fillId="2" borderId="9" xfId="0" applyNumberFormat="1" applyFont="1" applyFill="1" applyBorder="1" applyAlignment="1" applyProtection="1">
      <alignment horizontal="center" vertical="center"/>
      <protection locked="0"/>
    </xf>
    <xf numFmtId="4" fontId="8" fillId="2" borderId="1" xfId="0" applyNumberFormat="1" applyFont="1" applyFill="1" applyBorder="1" applyAlignment="1" applyProtection="1">
      <alignment horizontal="center" vertical="center"/>
      <protection locked="0"/>
    </xf>
    <xf numFmtId="4" fontId="8" fillId="0" borderId="9" xfId="0" applyNumberFormat="1" applyFont="1" applyFill="1" applyBorder="1" applyAlignment="1" applyProtection="1">
      <alignment horizontal="center" vertical="center"/>
      <protection locked="0"/>
    </xf>
    <xf numFmtId="4" fontId="8" fillId="0" borderId="1" xfId="0" applyNumberFormat="1" applyFont="1" applyFill="1" applyBorder="1" applyAlignment="1" applyProtection="1">
      <alignment horizontal="center" vertical="center"/>
      <protection locked="0"/>
    </xf>
  </cellXfs>
  <cellStyles count="10">
    <cellStyle name="Navadno" xfId="0" builtinId="0"/>
    <cellStyle name="Navadno 2" xfId="1" xr:uid="{00000000-0005-0000-0000-000001000000}"/>
    <cellStyle name="Navadno 2 2" xfId="8" xr:uid="{00000000-0005-0000-0000-000002000000}"/>
    <cellStyle name="Navadno 3" xfId="7" xr:uid="{00000000-0005-0000-0000-000003000000}"/>
    <cellStyle name="Navadno_08130-A0-PZR-4-GEN INKUBATOR_ver1_delovna" xfId="2" xr:uid="{00000000-0005-0000-0000-000004000000}"/>
    <cellStyle name="Odstotek 2" xfId="3" xr:uid="{00000000-0005-0000-0000-000005000000}"/>
    <cellStyle name="Pomoc" xfId="4" xr:uid="{00000000-0005-0000-0000-000006000000}"/>
    <cellStyle name="Slog 1" xfId="5" xr:uid="{00000000-0005-0000-0000-000007000000}"/>
    <cellStyle name="Vejica 2" xfId="9" xr:uid="{00000000-0005-0000-0000-000008000000}"/>
    <cellStyle name="Vejica 3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94B47-D487-4F0E-BAE5-ABEE90C29362}">
  <dimension ref="A1:E11"/>
  <sheetViews>
    <sheetView zoomScaleNormal="100" zoomScaleSheetLayoutView="100" workbookViewId="0"/>
  </sheetViews>
  <sheetFormatPr defaultColWidth="9.140625" defaultRowHeight="14.25"/>
  <cols>
    <col min="1" max="1" width="4.28515625" style="7" customWidth="1"/>
    <col min="2" max="2" width="59.5703125" style="2" customWidth="1"/>
    <col min="3" max="3" width="6.42578125" style="2" customWidth="1"/>
    <col min="4" max="4" width="10" style="2" customWidth="1"/>
    <col min="5" max="5" width="13.85546875" style="11" customWidth="1"/>
    <col min="6" max="16384" width="9.140625" style="7"/>
  </cols>
  <sheetData>
    <row r="1" spans="1:5" s="8" customFormat="1" ht="15">
      <c r="A1" s="17"/>
      <c r="B1" s="18"/>
      <c r="C1" s="18"/>
      <c r="D1" s="18"/>
      <c r="E1" s="19"/>
    </row>
    <row r="2" spans="1:5" s="8" customFormat="1" ht="15">
      <c r="A2" s="17"/>
      <c r="B2" s="18" t="s">
        <v>11</v>
      </c>
      <c r="C2" s="18"/>
      <c r="D2" s="18"/>
      <c r="E2" s="19"/>
    </row>
    <row r="3" spans="1:5" s="8" customFormat="1" ht="15">
      <c r="A3" s="17"/>
      <c r="B3" s="18"/>
      <c r="C3" s="18"/>
      <c r="D3" s="18"/>
      <c r="E3" s="19"/>
    </row>
    <row r="4" spans="1:5" s="8" customFormat="1" ht="15">
      <c r="A4" s="17" t="s">
        <v>37</v>
      </c>
      <c r="B4" s="18" t="s">
        <v>38</v>
      </c>
      <c r="C4" s="18"/>
      <c r="D4" s="18"/>
      <c r="E4" s="19">
        <f>Popis!F35</f>
        <v>0</v>
      </c>
    </row>
    <row r="5" spans="1:5" s="8" customFormat="1" ht="15">
      <c r="A5" s="17" t="s">
        <v>40</v>
      </c>
      <c r="B5" s="18" t="s">
        <v>41</v>
      </c>
      <c r="C5" s="18"/>
      <c r="D5" s="18"/>
      <c r="E5" s="19">
        <f>Popis!F44</f>
        <v>0</v>
      </c>
    </row>
    <row r="6" spans="1:5" s="8" customFormat="1" ht="15">
      <c r="A6" s="17"/>
      <c r="B6" s="18"/>
      <c r="C6" s="18"/>
      <c r="D6" s="18"/>
      <c r="E6" s="19"/>
    </row>
    <row r="7" spans="1:5" ht="24" customHeight="1">
      <c r="A7" s="17"/>
      <c r="B7" s="20" t="s">
        <v>5</v>
      </c>
      <c r="C7" s="20"/>
      <c r="D7" s="20"/>
      <c r="E7" s="21">
        <f>SUM(E4:E5)</f>
        <v>0</v>
      </c>
    </row>
    <row r="8" spans="1:5" ht="24" customHeight="1">
      <c r="A8" s="17"/>
      <c r="B8" s="20" t="s">
        <v>22</v>
      </c>
      <c r="C8" s="20"/>
      <c r="D8" s="20"/>
      <c r="E8" s="21">
        <f>0.22*E7</f>
        <v>0</v>
      </c>
    </row>
    <row r="9" spans="1:5" ht="24" customHeight="1">
      <c r="A9" s="17"/>
      <c r="B9" s="20" t="s">
        <v>4</v>
      </c>
      <c r="C9" s="20"/>
      <c r="D9" s="20"/>
      <c r="E9" s="21">
        <f>E7+E8</f>
        <v>0</v>
      </c>
    </row>
    <row r="10" spans="1:5" s="5" customFormat="1" ht="15.75">
      <c r="A10" s="22"/>
      <c r="B10" s="23"/>
      <c r="C10" s="23"/>
      <c r="D10" s="23"/>
      <c r="E10" s="24"/>
    </row>
    <row r="11" spans="1:5" s="5" customFormat="1" ht="15.75">
      <c r="A11" s="22"/>
      <c r="B11" s="23"/>
      <c r="C11" s="23"/>
      <c r="D11" s="23"/>
      <c r="E11" s="24"/>
    </row>
  </sheetData>
  <pageMargins left="0.78740157480314965" right="0" top="0.98425196850393704" bottom="0.59055118110236227" header="0.39370078740157483" footer="0"/>
  <pageSetup paperSize="9" orientation="portrait" horizontalDpi="4294967293" verticalDpi="4294967293" r:id="rId1"/>
  <headerFooter alignWithMargins="0">
    <oddHeader>&amp;LPopis del&amp;R&amp;"Arial,Krepko"&amp;12OBR-1</oddHeader>
    <oddFooter>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zoomScaleNormal="100" zoomScaleSheetLayoutView="100" workbookViewId="0">
      <selection activeCell="E18" sqref="E18"/>
    </sheetView>
  </sheetViews>
  <sheetFormatPr defaultColWidth="9.140625" defaultRowHeight="14.25"/>
  <cols>
    <col min="1" max="1" width="4.28515625" style="7" customWidth="1"/>
    <col min="2" max="2" width="59.5703125" style="2" customWidth="1"/>
    <col min="3" max="3" width="6.42578125" style="2" customWidth="1"/>
    <col min="4" max="4" width="9.28515625" style="14" customWidth="1"/>
    <col min="5" max="5" width="10" style="14" customWidth="1"/>
    <col min="6" max="6" width="13.85546875" style="1" customWidth="1"/>
    <col min="7" max="16384" width="9.140625" style="7"/>
  </cols>
  <sheetData>
    <row r="1" spans="1:6" s="6" customFormat="1" ht="15">
      <c r="A1" s="25"/>
      <c r="B1" s="26"/>
      <c r="C1" s="26"/>
      <c r="D1" s="27"/>
      <c r="E1" s="27"/>
      <c r="F1" s="46"/>
    </row>
    <row r="2" spans="1:6" ht="15">
      <c r="A2" s="28" t="s">
        <v>37</v>
      </c>
      <c r="B2" s="29" t="s">
        <v>38</v>
      </c>
      <c r="C2" s="30" t="s">
        <v>2</v>
      </c>
      <c r="D2" s="31" t="s">
        <v>0</v>
      </c>
      <c r="E2" s="54" t="s">
        <v>3</v>
      </c>
      <c r="F2" s="47" t="s">
        <v>1</v>
      </c>
    </row>
    <row r="3" spans="1:6" s="1" customFormat="1" ht="45">
      <c r="A3" s="32" t="s">
        <v>6</v>
      </c>
      <c r="B3" s="33" t="s">
        <v>45</v>
      </c>
      <c r="C3" s="34" t="s">
        <v>13</v>
      </c>
      <c r="D3" s="35">
        <v>5206</v>
      </c>
      <c r="E3" s="55"/>
      <c r="F3" s="48">
        <f>D3*E3</f>
        <v>0</v>
      </c>
    </row>
    <row r="4" spans="1:6" s="1" customFormat="1">
      <c r="A4" s="32"/>
      <c r="B4" s="33"/>
      <c r="C4" s="34"/>
      <c r="D4" s="35"/>
      <c r="E4" s="57"/>
      <c r="F4" s="48"/>
    </row>
    <row r="5" spans="1:6" s="1" customFormat="1" ht="45">
      <c r="A5" s="32" t="s">
        <v>7</v>
      </c>
      <c r="B5" s="33" t="s">
        <v>46</v>
      </c>
      <c r="C5" s="34" t="s">
        <v>16</v>
      </c>
      <c r="D5" s="35">
        <v>6</v>
      </c>
      <c r="E5" s="55"/>
      <c r="F5" s="48">
        <f>D5*E5</f>
        <v>0</v>
      </c>
    </row>
    <row r="6" spans="1:6" s="1" customFormat="1">
      <c r="A6" s="36"/>
      <c r="B6" s="33"/>
      <c r="C6" s="34"/>
      <c r="D6" s="35"/>
      <c r="E6" s="57"/>
      <c r="F6" s="48"/>
    </row>
    <row r="7" spans="1:6" s="1" customFormat="1">
      <c r="A7" s="36" t="s">
        <v>8</v>
      </c>
      <c r="B7" s="33" t="s">
        <v>47</v>
      </c>
      <c r="C7" s="37" t="s">
        <v>16</v>
      </c>
      <c r="D7" s="38">
        <v>35</v>
      </c>
      <c r="E7" s="56"/>
      <c r="F7" s="48">
        <f>D7*E7</f>
        <v>0</v>
      </c>
    </row>
    <row r="8" spans="1:6" s="1" customFormat="1" ht="57">
      <c r="A8" s="36" t="s">
        <v>23</v>
      </c>
      <c r="B8" s="33" t="s">
        <v>51</v>
      </c>
      <c r="C8" s="34" t="s">
        <v>14</v>
      </c>
      <c r="D8" s="40">
        <v>1</v>
      </c>
      <c r="E8" s="57"/>
      <c r="F8" s="49"/>
    </row>
    <row r="9" spans="1:6" s="1" customFormat="1" ht="28.5">
      <c r="A9" s="39" t="s">
        <v>23</v>
      </c>
      <c r="B9" s="33" t="s">
        <v>52</v>
      </c>
      <c r="C9" s="34" t="s">
        <v>14</v>
      </c>
      <c r="D9" s="40">
        <v>1</v>
      </c>
      <c r="E9" s="53"/>
      <c r="F9" s="49"/>
    </row>
    <row r="10" spans="1:6" s="1" customFormat="1">
      <c r="A10" s="39" t="s">
        <v>23</v>
      </c>
      <c r="B10" s="33" t="s">
        <v>24</v>
      </c>
      <c r="C10" s="33" t="s">
        <v>14</v>
      </c>
      <c r="D10" s="41">
        <v>1</v>
      </c>
      <c r="E10" s="41"/>
      <c r="F10" s="50"/>
    </row>
    <row r="11" spans="1:6" s="1" customFormat="1">
      <c r="A11" s="39" t="s">
        <v>23</v>
      </c>
      <c r="B11" s="33" t="s">
        <v>28</v>
      </c>
      <c r="C11" s="33" t="s">
        <v>14</v>
      </c>
      <c r="D11" s="41">
        <v>1</v>
      </c>
      <c r="E11" s="41"/>
      <c r="F11" s="50"/>
    </row>
    <row r="12" spans="1:6" s="1" customFormat="1">
      <c r="A12" s="39" t="s">
        <v>23</v>
      </c>
      <c r="B12" s="33" t="s">
        <v>53</v>
      </c>
      <c r="C12" s="33" t="s">
        <v>14</v>
      </c>
      <c r="D12" s="41">
        <v>1</v>
      </c>
      <c r="E12" s="41"/>
      <c r="F12" s="50"/>
    </row>
    <row r="13" spans="1:6" s="1" customFormat="1">
      <c r="A13" s="36"/>
      <c r="B13" s="33"/>
      <c r="C13" s="33"/>
      <c r="D13" s="41"/>
      <c r="E13" s="41"/>
      <c r="F13" s="50"/>
    </row>
    <row r="14" spans="1:6" s="1" customFormat="1" ht="28.5">
      <c r="A14" s="32" t="s">
        <v>9</v>
      </c>
      <c r="B14" s="33" t="s">
        <v>50</v>
      </c>
      <c r="C14" s="34" t="s">
        <v>16</v>
      </c>
      <c r="D14" s="40">
        <v>6</v>
      </c>
      <c r="E14" s="55"/>
      <c r="F14" s="48">
        <f>D14*E14</f>
        <v>0</v>
      </c>
    </row>
    <row r="15" spans="1:6" s="1" customFormat="1">
      <c r="A15" s="39" t="s">
        <v>23</v>
      </c>
      <c r="B15" s="33" t="s">
        <v>33</v>
      </c>
      <c r="C15" s="33" t="s">
        <v>16</v>
      </c>
      <c r="D15" s="41">
        <v>1</v>
      </c>
      <c r="E15" s="41"/>
      <c r="F15" s="50"/>
    </row>
    <row r="16" spans="1:6" s="1" customFormat="1">
      <c r="A16" s="39" t="s">
        <v>23</v>
      </c>
      <c r="B16" s="33" t="s">
        <v>25</v>
      </c>
      <c r="C16" s="33" t="s">
        <v>13</v>
      </c>
      <c r="D16" s="41">
        <v>1.5</v>
      </c>
      <c r="E16" s="41"/>
      <c r="F16" s="50"/>
    </row>
    <row r="17" spans="1:6" s="1" customFormat="1">
      <c r="A17" s="39" t="s">
        <v>23</v>
      </c>
      <c r="B17" s="33" t="s">
        <v>26</v>
      </c>
      <c r="C17" s="33" t="s">
        <v>16</v>
      </c>
      <c r="D17" s="41">
        <v>1</v>
      </c>
      <c r="E17" s="41"/>
      <c r="F17" s="50"/>
    </row>
    <row r="18" spans="1:6" s="1" customFormat="1">
      <c r="A18" s="39" t="s">
        <v>23</v>
      </c>
      <c r="B18" s="33" t="s">
        <v>27</v>
      </c>
      <c r="C18" s="33" t="s">
        <v>16</v>
      </c>
      <c r="D18" s="41">
        <v>1</v>
      </c>
      <c r="E18" s="41"/>
      <c r="F18" s="50"/>
    </row>
    <row r="19" spans="1:6" s="1" customFormat="1">
      <c r="A19" s="39" t="s">
        <v>23</v>
      </c>
      <c r="B19" s="33" t="s">
        <v>32</v>
      </c>
      <c r="C19" s="33" t="s">
        <v>13</v>
      </c>
      <c r="D19" s="41">
        <v>1</v>
      </c>
      <c r="E19" s="41"/>
      <c r="F19" s="50"/>
    </row>
    <row r="20" spans="1:6" s="1" customFormat="1" ht="28.5">
      <c r="A20" s="39" t="s">
        <v>23</v>
      </c>
      <c r="B20" s="33" t="s">
        <v>35</v>
      </c>
      <c r="C20" s="33" t="s">
        <v>14</v>
      </c>
      <c r="D20" s="41">
        <v>7</v>
      </c>
      <c r="E20" s="41"/>
      <c r="F20" s="50"/>
    </row>
    <row r="21" spans="1:6" s="1" customFormat="1">
      <c r="A21" s="39" t="s">
        <v>23</v>
      </c>
      <c r="B21" s="33" t="s">
        <v>36</v>
      </c>
      <c r="C21" s="33" t="s">
        <v>14</v>
      </c>
      <c r="D21" s="41">
        <v>7</v>
      </c>
      <c r="E21" s="41"/>
      <c r="F21" s="50"/>
    </row>
    <row r="22" spans="1:6" s="1" customFormat="1">
      <c r="A22" s="39" t="s">
        <v>23</v>
      </c>
      <c r="B22" s="33" t="s">
        <v>29</v>
      </c>
      <c r="C22" s="33" t="s">
        <v>14</v>
      </c>
      <c r="D22" s="41">
        <v>7</v>
      </c>
      <c r="E22" s="41"/>
      <c r="F22" s="50"/>
    </row>
    <row r="23" spans="1:6" s="1" customFormat="1">
      <c r="A23" s="39" t="s">
        <v>23</v>
      </c>
      <c r="B23" s="33" t="s">
        <v>30</v>
      </c>
      <c r="C23" s="33" t="s">
        <v>14</v>
      </c>
      <c r="D23" s="41">
        <v>1</v>
      </c>
      <c r="E23" s="41"/>
      <c r="F23" s="50"/>
    </row>
    <row r="24" spans="1:6" s="1" customFormat="1" ht="28.5">
      <c r="A24" s="39" t="s">
        <v>23</v>
      </c>
      <c r="B24" s="33" t="s">
        <v>31</v>
      </c>
      <c r="C24" s="33" t="s">
        <v>16</v>
      </c>
      <c r="D24" s="41">
        <v>1</v>
      </c>
      <c r="E24" s="41"/>
      <c r="F24" s="50"/>
    </row>
    <row r="25" spans="1:6" s="1" customFormat="1">
      <c r="A25" s="36"/>
      <c r="B25" s="33"/>
      <c r="C25" s="33"/>
      <c r="D25" s="41"/>
      <c r="E25" s="41"/>
      <c r="F25" s="50"/>
    </row>
    <row r="26" spans="1:6" s="1" customFormat="1">
      <c r="A26" s="32" t="s">
        <v>12</v>
      </c>
      <c r="B26" s="33" t="s">
        <v>48</v>
      </c>
      <c r="C26" s="34" t="s">
        <v>13</v>
      </c>
      <c r="D26" s="40">
        <v>400</v>
      </c>
      <c r="E26" s="55"/>
      <c r="F26" s="48">
        <f>D26*E26</f>
        <v>0</v>
      </c>
    </row>
    <row r="27" spans="1:6" s="1" customFormat="1">
      <c r="A27" s="32"/>
      <c r="B27" s="33"/>
      <c r="C27" s="34"/>
      <c r="D27" s="40"/>
      <c r="E27" s="57"/>
      <c r="F27" s="48"/>
    </row>
    <row r="28" spans="1:6" s="1" customFormat="1">
      <c r="A28" s="32" t="s">
        <v>15</v>
      </c>
      <c r="B28" s="33" t="s">
        <v>19</v>
      </c>
      <c r="C28" s="34" t="s">
        <v>14</v>
      </c>
      <c r="D28" s="40">
        <v>69</v>
      </c>
      <c r="E28" s="55"/>
      <c r="F28" s="48">
        <f>D28*E28</f>
        <v>0</v>
      </c>
    </row>
    <row r="29" spans="1:6" s="1" customFormat="1">
      <c r="A29" s="36"/>
      <c r="B29" s="33"/>
      <c r="C29" s="34"/>
      <c r="D29" s="40"/>
      <c r="E29" s="57"/>
      <c r="F29" s="48"/>
    </row>
    <row r="30" spans="1:6" s="1" customFormat="1" ht="28.5">
      <c r="A30" s="36" t="s">
        <v>17</v>
      </c>
      <c r="B30" s="33" t="s">
        <v>20</v>
      </c>
      <c r="C30" s="34" t="s">
        <v>16</v>
      </c>
      <c r="D30" s="40">
        <v>1</v>
      </c>
      <c r="E30" s="55"/>
      <c r="F30" s="48">
        <f t="shared" ref="F30" si="0">D30*E30</f>
        <v>0</v>
      </c>
    </row>
    <row r="31" spans="1:6" s="1" customFormat="1">
      <c r="A31" s="36"/>
      <c r="B31" s="33"/>
      <c r="C31" s="34"/>
      <c r="D31" s="40"/>
      <c r="E31" s="57"/>
      <c r="F31" s="48"/>
    </row>
    <row r="32" spans="1:6" s="1" customFormat="1">
      <c r="A32" s="32" t="s">
        <v>18</v>
      </c>
      <c r="B32" s="33" t="s">
        <v>21</v>
      </c>
      <c r="C32" s="34" t="s">
        <v>14</v>
      </c>
      <c r="D32" s="40">
        <v>35</v>
      </c>
      <c r="E32" s="55"/>
      <c r="F32" s="48">
        <f t="shared" ref="F32" si="1">D32*E32</f>
        <v>0</v>
      </c>
    </row>
    <row r="33" spans="1:6" s="1" customFormat="1">
      <c r="A33" s="32"/>
      <c r="B33" s="33"/>
      <c r="C33" s="34"/>
      <c r="D33" s="40"/>
      <c r="E33" s="57"/>
      <c r="F33" s="48"/>
    </row>
    <row r="34" spans="1:6" s="1" customFormat="1" ht="15" thickBot="1">
      <c r="A34" s="32" t="s">
        <v>43</v>
      </c>
      <c r="B34" s="33" t="s">
        <v>44</v>
      </c>
      <c r="C34" s="34" t="s">
        <v>16</v>
      </c>
      <c r="D34" s="40">
        <v>1</v>
      </c>
      <c r="E34" s="53">
        <f>SUM(F3:F32)*0.015</f>
        <v>0</v>
      </c>
      <c r="F34" s="48">
        <f t="shared" ref="F34" si="2">D34*E34</f>
        <v>0</v>
      </c>
    </row>
    <row r="35" spans="1:6" s="8" customFormat="1" ht="15.75" thickBot="1">
      <c r="A35" s="42"/>
      <c r="B35" s="43" t="s">
        <v>10</v>
      </c>
      <c r="C35" s="43"/>
      <c r="D35" s="44"/>
      <c r="E35" s="44"/>
      <c r="F35" s="51">
        <f>SUM(F3:F34)</f>
        <v>0</v>
      </c>
    </row>
    <row r="36" spans="1:6" s="8" customFormat="1" ht="15">
      <c r="A36" s="17"/>
      <c r="B36" s="18"/>
      <c r="C36" s="18"/>
      <c r="D36" s="45"/>
      <c r="E36" s="45"/>
      <c r="F36" s="52"/>
    </row>
    <row r="37" spans="1:6" s="8" customFormat="1" ht="15">
      <c r="A37" s="17"/>
      <c r="B37" s="18"/>
      <c r="C37" s="18"/>
      <c r="D37" s="45"/>
      <c r="E37" s="45"/>
      <c r="F37" s="52"/>
    </row>
    <row r="38" spans="1:6" ht="15">
      <c r="A38" s="28" t="s">
        <v>7</v>
      </c>
      <c r="B38" s="29" t="s">
        <v>39</v>
      </c>
      <c r="C38" s="30" t="s">
        <v>2</v>
      </c>
      <c r="D38" s="31" t="s">
        <v>0</v>
      </c>
      <c r="E38" s="54" t="s">
        <v>3</v>
      </c>
      <c r="F38" s="47" t="s">
        <v>1</v>
      </c>
    </row>
    <row r="39" spans="1:6" s="1" customFormat="1">
      <c r="A39" s="32" t="s">
        <v>6</v>
      </c>
      <c r="B39" s="33" t="s">
        <v>34</v>
      </c>
      <c r="C39" s="34" t="s">
        <v>14</v>
      </c>
      <c r="D39" s="35">
        <v>6</v>
      </c>
      <c r="E39" s="55"/>
      <c r="F39" s="48">
        <f>D39*E39</f>
        <v>0</v>
      </c>
    </row>
    <row r="40" spans="1:6" s="1" customFormat="1">
      <c r="A40" s="36"/>
      <c r="B40" s="33"/>
      <c r="C40" s="34"/>
      <c r="D40" s="35"/>
      <c r="E40" s="57"/>
      <c r="F40" s="48"/>
    </row>
    <row r="41" spans="1:6" s="1" customFormat="1" ht="28.5">
      <c r="A41" s="36" t="s">
        <v>7</v>
      </c>
      <c r="B41" s="33" t="s">
        <v>42</v>
      </c>
      <c r="C41" s="37" t="s">
        <v>14</v>
      </c>
      <c r="D41" s="38">
        <v>35</v>
      </c>
      <c r="E41" s="56"/>
      <c r="F41" s="48">
        <f>D41*E41</f>
        <v>0</v>
      </c>
    </row>
    <row r="42" spans="1:6" s="1" customFormat="1">
      <c r="A42" s="36"/>
      <c r="B42" s="33"/>
      <c r="C42" s="37"/>
      <c r="D42" s="38"/>
      <c r="E42" s="58"/>
      <c r="F42" s="48"/>
    </row>
    <row r="43" spans="1:6" s="1" customFormat="1" ht="29.25" thickBot="1">
      <c r="A43" s="36" t="s">
        <v>8</v>
      </c>
      <c r="B43" s="33" t="s">
        <v>49</v>
      </c>
      <c r="C43" s="37" t="s">
        <v>14</v>
      </c>
      <c r="D43" s="38">
        <v>6</v>
      </c>
      <c r="E43" s="56"/>
      <c r="F43" s="48">
        <f t="shared" ref="F43" si="3">D43*E43</f>
        <v>0</v>
      </c>
    </row>
    <row r="44" spans="1:6" s="8" customFormat="1" ht="15.75" thickBot="1">
      <c r="A44" s="42"/>
      <c r="B44" s="43" t="s">
        <v>10</v>
      </c>
      <c r="C44" s="43"/>
      <c r="D44" s="44"/>
      <c r="E44" s="44"/>
      <c r="F44" s="51">
        <f>SUM(F39:F43)</f>
        <v>0</v>
      </c>
    </row>
    <row r="45" spans="1:6" s="8" customFormat="1" ht="15">
      <c r="A45" s="9"/>
      <c r="B45" s="10"/>
      <c r="C45" s="10"/>
      <c r="D45" s="12"/>
      <c r="E45" s="12"/>
      <c r="F45" s="15"/>
    </row>
    <row r="46" spans="1:6" s="5" customFormat="1" ht="15.75">
      <c r="A46" s="3"/>
      <c r="B46" s="4"/>
      <c r="C46" s="4"/>
      <c r="D46" s="13"/>
      <c r="E46" s="13"/>
      <c r="F46" s="16"/>
    </row>
  </sheetData>
  <phoneticPr fontId="2" type="noConversion"/>
  <pageMargins left="0.98425196850393704" right="0" top="0.78740157480314965" bottom="0.78740157480314965" header="0" footer="0"/>
  <pageSetup paperSize="9" scale="89" fitToHeight="0" orientation="portrait" horizontalDpi="4294967293" verticalDpi="4294967293" r:id="rId1"/>
  <headerFooter alignWithMargins="0">
    <oddFooter>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Rekapitulacija</vt:lpstr>
      <vt:lpstr>Popis</vt:lpstr>
      <vt:lpstr>Popis!Področje_tiskanja</vt:lpstr>
      <vt:lpstr>Rekapitulacija!Področje_tiskanja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alessurla</cp:lastModifiedBy>
  <cp:lastPrinted>2021-03-12T09:47:02Z</cp:lastPrinted>
  <dcterms:created xsi:type="dcterms:W3CDTF">2010-12-03T08:48:39Z</dcterms:created>
  <dcterms:modified xsi:type="dcterms:W3CDTF">2021-03-12T09:53:12Z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